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7028" windowHeight="7392"/>
  </bookViews>
  <sheets>
    <sheet name="Position Simulator" sheetId="5" r:id="rId1"/>
    <sheet name="norm tables" sheetId="2" state="hidden" r:id="rId2"/>
    <sheet name="school type" sheetId="6" state="hidden" r:id="rId3"/>
  </sheets>
  <definedNames>
    <definedName name="E">'Position Simulator'!$B$9</definedName>
    <definedName name="H">'Position Simulator'!$H$9</definedName>
    <definedName name="M">'Position Simulator'!$E$9</definedName>
    <definedName name="S">#REF!</definedName>
    <definedName name="School_Type">'school type'!$A$1:$A$10</definedName>
    <definedName name="T">#REF!</definedName>
    <definedName name="TypesOfSchools">#REF!</definedName>
    <definedName name="X">#REF!</definedName>
  </definedNames>
  <calcPr calcId="145621"/>
</workbook>
</file>

<file path=xl/calcChain.xml><?xml version="1.0" encoding="utf-8"?>
<calcChain xmlns="http://schemas.openxmlformats.org/spreadsheetml/2006/main">
  <c r="B115" i="5" l="1"/>
  <c r="B114" i="5"/>
  <c r="B19" i="5"/>
  <c r="B130" i="5" l="1"/>
  <c r="B127" i="5"/>
  <c r="B108" i="5"/>
  <c r="B109" i="5"/>
  <c r="B131" i="5" l="1"/>
  <c r="B132" i="5" l="1"/>
  <c r="D130" i="5" s="1"/>
  <c r="C130" i="5" l="1"/>
  <c r="E130" i="5" s="1"/>
  <c r="C131" i="5"/>
  <c r="B139" i="5"/>
  <c r="F130" i="5"/>
  <c r="B142" i="5"/>
  <c r="E139" i="5"/>
  <c r="D131" i="5"/>
  <c r="E142" i="5"/>
  <c r="F131" i="5"/>
  <c r="G130" i="5" l="1"/>
  <c r="G131" i="5"/>
  <c r="E131" i="5"/>
  <c r="E132" i="5" s="1"/>
  <c r="H139" i="5" s="1"/>
  <c r="G132" i="5" l="1"/>
  <c r="H142" i="5" s="1"/>
  <c r="B113" i="5"/>
  <c r="E104" i="5"/>
  <c r="B107" i="5"/>
  <c r="B110" i="5" s="1"/>
  <c r="F109" i="5" l="1"/>
  <c r="D109" i="5"/>
  <c r="C108" i="5"/>
  <c r="B116" i="5"/>
  <c r="F107" i="5"/>
  <c r="C114" i="5" l="1"/>
  <c r="C113" i="5"/>
  <c r="C115" i="5"/>
  <c r="E120" i="5"/>
  <c r="D107" i="5"/>
  <c r="C109" i="5"/>
  <c r="E109" i="5" s="1"/>
  <c r="C107" i="5"/>
  <c r="G109" i="5" l="1"/>
  <c r="C116" i="5"/>
  <c r="G107" i="5"/>
  <c r="C110" i="5"/>
  <c r="E107" i="5"/>
  <c r="E110" i="5" l="1"/>
  <c r="I108" i="5" s="1"/>
  <c r="G110" i="5"/>
  <c r="I107" i="5" l="1"/>
  <c r="I106" i="5"/>
  <c r="I109" i="5" l="1"/>
  <c r="B104" i="5" l="1"/>
  <c r="B121" i="5" s="1"/>
  <c r="B123" i="5" l="1"/>
  <c r="B120" i="5"/>
  <c r="B122" i="5" l="1"/>
  <c r="B124" i="5" s="1"/>
  <c r="K55" i="5"/>
  <c r="K54" i="5"/>
  <c r="K74" i="5" s="1"/>
  <c r="K53" i="5"/>
  <c r="K52" i="5"/>
  <c r="K51" i="5"/>
  <c r="H55" i="5"/>
  <c r="H54" i="5"/>
  <c r="H74" i="5" s="1"/>
  <c r="H53" i="5"/>
  <c r="H52" i="5"/>
  <c r="H51" i="5"/>
  <c r="E72" i="5"/>
  <c r="E55" i="5"/>
  <c r="E71" i="5" s="1"/>
  <c r="E54" i="5"/>
  <c r="E53" i="5"/>
  <c r="E52" i="5"/>
  <c r="E51" i="5"/>
  <c r="K19" i="5"/>
  <c r="K18" i="5"/>
  <c r="K38" i="5" s="1"/>
  <c r="K17" i="5"/>
  <c r="K16" i="5"/>
  <c r="K15" i="5"/>
  <c r="H19" i="5"/>
  <c r="H18" i="5"/>
  <c r="H38" i="5" s="1"/>
  <c r="H17" i="5"/>
  <c r="H16" i="5"/>
  <c r="H15" i="5"/>
  <c r="E38" i="5"/>
  <c r="E36" i="5"/>
  <c r="E32" i="5"/>
  <c r="E28" i="5"/>
  <c r="E22" i="5"/>
  <c r="E19" i="5"/>
  <c r="E35" i="5" s="1"/>
  <c r="E18" i="5"/>
  <c r="E17" i="5"/>
  <c r="E16" i="5"/>
  <c r="E15" i="5"/>
  <c r="E41" i="5" l="1"/>
  <c r="B38" i="5" l="1"/>
  <c r="B32" i="5"/>
  <c r="B28" i="5"/>
  <c r="B22" i="5"/>
  <c r="B35" i="5"/>
  <c r="B18" i="5"/>
  <c r="B17" i="5"/>
  <c r="B16" i="5"/>
  <c r="B15" i="5"/>
  <c r="B72" i="5" l="1"/>
  <c r="B55" i="5"/>
  <c r="B71" i="5" s="1"/>
  <c r="B54" i="5"/>
  <c r="B53" i="5"/>
  <c r="B52" i="5"/>
  <c r="B51" i="5"/>
  <c r="B36" i="5"/>
  <c r="B41" i="5" l="1"/>
  <c r="DM4" i="2" l="1"/>
  <c r="D113" i="5" s="1"/>
  <c r="E113" i="5" s="1"/>
  <c r="DM5" i="2"/>
  <c r="DM6" i="2"/>
  <c r="DM3" i="2"/>
  <c r="DU4" i="2"/>
  <c r="D115" i="5" s="1"/>
  <c r="E115" i="5" s="1"/>
  <c r="DU5" i="2"/>
  <c r="DU6" i="2"/>
  <c r="DU7" i="2"/>
  <c r="DU8" i="2"/>
  <c r="DU3" i="2"/>
  <c r="E116" i="5" l="1"/>
  <c r="I112" i="5" s="1"/>
  <c r="BU25" i="2"/>
  <c r="BO25" i="2"/>
  <c r="BU24" i="2"/>
  <c r="BT25" i="2" s="1"/>
  <c r="BO24" i="2"/>
  <c r="BN25" i="2" s="1"/>
  <c r="BU23" i="2"/>
  <c r="BT24" i="2" s="1"/>
  <c r="BO23" i="2"/>
  <c r="BN24" i="2" s="1"/>
  <c r="BU22" i="2"/>
  <c r="BT23" i="2" s="1"/>
  <c r="BO22" i="2"/>
  <c r="BN23" i="2" s="1"/>
  <c r="BU21" i="2"/>
  <c r="BT22" i="2" s="1"/>
  <c r="BO21" i="2"/>
  <c r="BN22" i="2" s="1"/>
  <c r="BU20" i="2"/>
  <c r="BT21" i="2" s="1"/>
  <c r="BO20" i="2"/>
  <c r="BN21" i="2" s="1"/>
  <c r="BU19" i="2"/>
  <c r="BT20" i="2" s="1"/>
  <c r="BO19" i="2"/>
  <c r="BN20" i="2" s="1"/>
  <c r="BU18" i="2"/>
  <c r="BT19" i="2" s="1"/>
  <c r="BO18" i="2"/>
  <c r="BN19" i="2" s="1"/>
  <c r="BU17" i="2"/>
  <c r="BT18" i="2" s="1"/>
  <c r="BO17" i="2"/>
  <c r="BN18" i="2" s="1"/>
  <c r="BU16" i="2"/>
  <c r="BT17" i="2" s="1"/>
  <c r="BO16" i="2"/>
  <c r="BN17" i="2" s="1"/>
  <c r="BU15" i="2"/>
  <c r="BT16" i="2" s="1"/>
  <c r="BO15" i="2"/>
  <c r="BN16" i="2" s="1"/>
  <c r="BU14" i="2"/>
  <c r="BT15" i="2" s="1"/>
  <c r="BO14" i="2"/>
  <c r="BN15" i="2" s="1"/>
  <c r="BU13" i="2"/>
  <c r="BT14" i="2" s="1"/>
  <c r="BO13" i="2"/>
  <c r="BN14" i="2" s="1"/>
  <c r="BU12" i="2"/>
  <c r="BT13" i="2" s="1"/>
  <c r="BO12" i="2"/>
  <c r="BN13" i="2" s="1"/>
  <c r="BU11" i="2"/>
  <c r="BT12" i="2" s="1"/>
  <c r="BO11" i="2"/>
  <c r="BN12" i="2" s="1"/>
  <c r="BU10" i="2"/>
  <c r="BT11" i="2" s="1"/>
  <c r="BO10" i="2"/>
  <c r="BN11" i="2" s="1"/>
  <c r="BU9" i="2"/>
  <c r="BT10" i="2" s="1"/>
  <c r="BO9" i="2"/>
  <c r="BN10" i="2" s="1"/>
  <c r="BU8" i="2"/>
  <c r="BT9" i="2" s="1"/>
  <c r="BO8" i="2"/>
  <c r="BN9" i="2" s="1"/>
  <c r="BU7" i="2"/>
  <c r="BT8" i="2" s="1"/>
  <c r="BO7" i="2"/>
  <c r="BN8" i="2" s="1"/>
  <c r="BU6" i="2"/>
  <c r="BT7" i="2" s="1"/>
  <c r="BO6" i="2"/>
  <c r="BN7" i="2" s="1"/>
  <c r="BU5" i="2"/>
  <c r="BT6" i="2" s="1"/>
  <c r="BO5" i="2"/>
  <c r="BN6" i="2" s="1"/>
  <c r="BU4" i="2"/>
  <c r="BT5" i="2" s="1"/>
  <c r="BO4" i="2"/>
  <c r="BN5" i="2" s="1"/>
  <c r="CF2" i="2"/>
  <c r="CA2" i="2"/>
  <c r="BZ101" i="2" s="1"/>
  <c r="BY102" i="2" s="1"/>
  <c r="BK2" i="2"/>
  <c r="BJ129" i="2" s="1"/>
  <c r="BI130" i="2" s="1"/>
  <c r="BG3" i="2"/>
  <c r="BF136" i="2" s="1"/>
  <c r="BE137" i="2" s="1"/>
  <c r="BC3" i="2"/>
  <c r="AY3" i="2"/>
  <c r="AX138" i="2" s="1"/>
  <c r="AW139" i="2" s="1"/>
  <c r="AU3" i="2"/>
  <c r="AT71" i="2" s="1"/>
  <c r="AS72" i="2" s="1"/>
  <c r="AQ3" i="2"/>
  <c r="AP140" i="2" s="1"/>
  <c r="AO141" i="2" s="1"/>
  <c r="AL134" i="2"/>
  <c r="AH134" i="2"/>
  <c r="AD134" i="2"/>
  <c r="Z134" i="2"/>
  <c r="V134" i="2"/>
  <c r="AL133" i="2"/>
  <c r="AK134" i="2" s="1"/>
  <c r="AH133" i="2"/>
  <c r="AG134" i="2" s="1"/>
  <c r="AD133" i="2"/>
  <c r="AC134" i="2" s="1"/>
  <c r="Z133" i="2"/>
  <c r="Y134" i="2" s="1"/>
  <c r="V133" i="2"/>
  <c r="U134" i="2" s="1"/>
  <c r="AL132" i="2"/>
  <c r="AK133" i="2" s="1"/>
  <c r="AH132" i="2"/>
  <c r="AG133" i="2" s="1"/>
  <c r="AD132" i="2"/>
  <c r="AC133" i="2" s="1"/>
  <c r="Z132" i="2"/>
  <c r="Y133" i="2" s="1"/>
  <c r="V132" i="2"/>
  <c r="U133" i="2" s="1"/>
  <c r="AL131" i="2"/>
  <c r="AK132" i="2" s="1"/>
  <c r="AH131" i="2"/>
  <c r="AG132" i="2" s="1"/>
  <c r="AD131" i="2"/>
  <c r="AC132" i="2" s="1"/>
  <c r="Z131" i="2"/>
  <c r="Y132" i="2" s="1"/>
  <c r="V131" i="2"/>
  <c r="U132" i="2" s="1"/>
  <c r="AL130" i="2"/>
  <c r="AK131" i="2" s="1"/>
  <c r="AH130" i="2"/>
  <c r="AG131" i="2" s="1"/>
  <c r="AD130" i="2"/>
  <c r="AC131" i="2" s="1"/>
  <c r="Z130" i="2"/>
  <c r="Y131" i="2" s="1"/>
  <c r="V130" i="2"/>
  <c r="U131" i="2" s="1"/>
  <c r="AL129" i="2"/>
  <c r="AK130" i="2" s="1"/>
  <c r="AH129" i="2"/>
  <c r="AG130" i="2" s="1"/>
  <c r="AD129" i="2"/>
  <c r="AC130" i="2" s="1"/>
  <c r="Z129" i="2"/>
  <c r="Y130" i="2" s="1"/>
  <c r="V129" i="2"/>
  <c r="U130" i="2" s="1"/>
  <c r="AL128" i="2"/>
  <c r="AK129" i="2" s="1"/>
  <c r="AH128" i="2"/>
  <c r="AG129" i="2" s="1"/>
  <c r="AD128" i="2"/>
  <c r="AC129" i="2" s="1"/>
  <c r="Z128" i="2"/>
  <c r="Y129" i="2" s="1"/>
  <c r="V128" i="2"/>
  <c r="U129" i="2" s="1"/>
  <c r="AL127" i="2"/>
  <c r="AK128" i="2" s="1"/>
  <c r="AH127" i="2"/>
  <c r="AG128" i="2" s="1"/>
  <c r="AD127" i="2"/>
  <c r="AC128" i="2" s="1"/>
  <c r="Z127" i="2"/>
  <c r="Y128" i="2" s="1"/>
  <c r="V127" i="2"/>
  <c r="U128" i="2" s="1"/>
  <c r="AL126" i="2"/>
  <c r="AK127" i="2" s="1"/>
  <c r="AH126" i="2"/>
  <c r="AG127" i="2" s="1"/>
  <c r="AD126" i="2"/>
  <c r="AC127" i="2" s="1"/>
  <c r="Z126" i="2"/>
  <c r="Y127" i="2" s="1"/>
  <c r="V126" i="2"/>
  <c r="U127" i="2" s="1"/>
  <c r="AL125" i="2"/>
  <c r="AK126" i="2" s="1"/>
  <c r="AH125" i="2"/>
  <c r="AG126" i="2" s="1"/>
  <c r="AD125" i="2"/>
  <c r="AC126" i="2" s="1"/>
  <c r="Z125" i="2"/>
  <c r="Y126" i="2" s="1"/>
  <c r="V125" i="2"/>
  <c r="U126" i="2" s="1"/>
  <c r="AL124" i="2"/>
  <c r="AK125" i="2" s="1"/>
  <c r="AH124" i="2"/>
  <c r="AG125" i="2" s="1"/>
  <c r="AD124" i="2"/>
  <c r="AC125" i="2" s="1"/>
  <c r="Z124" i="2"/>
  <c r="Y125" i="2" s="1"/>
  <c r="V124" i="2"/>
  <c r="U125" i="2" s="1"/>
  <c r="AL123" i="2"/>
  <c r="AK124" i="2" s="1"/>
  <c r="AH123" i="2"/>
  <c r="AG124" i="2" s="1"/>
  <c r="AD123" i="2"/>
  <c r="AC124" i="2" s="1"/>
  <c r="Z123" i="2"/>
  <c r="Y124" i="2" s="1"/>
  <c r="V123" i="2"/>
  <c r="U124" i="2" s="1"/>
  <c r="AL122" i="2"/>
  <c r="AK123" i="2" s="1"/>
  <c r="AH122" i="2"/>
  <c r="AG123" i="2" s="1"/>
  <c r="AD122" i="2"/>
  <c r="AC123" i="2" s="1"/>
  <c r="Z122" i="2"/>
  <c r="Y123" i="2" s="1"/>
  <c r="V122" i="2"/>
  <c r="U123" i="2" s="1"/>
  <c r="AL121" i="2"/>
  <c r="AK122" i="2" s="1"/>
  <c r="AH121" i="2"/>
  <c r="AG122" i="2" s="1"/>
  <c r="AD121" i="2"/>
  <c r="AC122" i="2" s="1"/>
  <c r="Z121" i="2"/>
  <c r="Y122" i="2" s="1"/>
  <c r="V121" i="2"/>
  <c r="U122" i="2" s="1"/>
  <c r="AL120" i="2"/>
  <c r="AK121" i="2" s="1"/>
  <c r="AH120" i="2"/>
  <c r="AG121" i="2" s="1"/>
  <c r="AD120" i="2"/>
  <c r="AC121" i="2" s="1"/>
  <c r="Z120" i="2"/>
  <c r="Y121" i="2" s="1"/>
  <c r="V120" i="2"/>
  <c r="U121" i="2" s="1"/>
  <c r="AL119" i="2"/>
  <c r="AK120" i="2" s="1"/>
  <c r="AH119" i="2"/>
  <c r="AG120" i="2" s="1"/>
  <c r="AD119" i="2"/>
  <c r="AC120" i="2" s="1"/>
  <c r="Z119" i="2"/>
  <c r="Y120" i="2" s="1"/>
  <c r="V119" i="2"/>
  <c r="U120" i="2" s="1"/>
  <c r="AL118" i="2"/>
  <c r="AK119" i="2" s="1"/>
  <c r="AH118" i="2"/>
  <c r="AG119" i="2" s="1"/>
  <c r="AD118" i="2"/>
  <c r="AC119" i="2" s="1"/>
  <c r="Z118" i="2"/>
  <c r="Y119" i="2" s="1"/>
  <c r="V118" i="2"/>
  <c r="U119" i="2" s="1"/>
  <c r="AL117" i="2"/>
  <c r="AK118" i="2" s="1"/>
  <c r="AH117" i="2"/>
  <c r="AG118" i="2" s="1"/>
  <c r="AD117" i="2"/>
  <c r="AC118" i="2" s="1"/>
  <c r="Z117" i="2"/>
  <c r="Y118" i="2" s="1"/>
  <c r="V117" i="2"/>
  <c r="U118" i="2" s="1"/>
  <c r="AL116" i="2"/>
  <c r="AK117" i="2" s="1"/>
  <c r="AH116" i="2"/>
  <c r="AG117" i="2" s="1"/>
  <c r="AD116" i="2"/>
  <c r="AC117" i="2" s="1"/>
  <c r="Z116" i="2"/>
  <c r="Y117" i="2" s="1"/>
  <c r="V116" i="2"/>
  <c r="U117" i="2" s="1"/>
  <c r="AL115" i="2"/>
  <c r="AK116" i="2" s="1"/>
  <c r="AH115" i="2"/>
  <c r="AG116" i="2" s="1"/>
  <c r="AD115" i="2"/>
  <c r="AC116" i="2" s="1"/>
  <c r="Z115" i="2"/>
  <c r="Y116" i="2" s="1"/>
  <c r="V115" i="2"/>
  <c r="U116" i="2" s="1"/>
  <c r="AL114" i="2"/>
  <c r="AK115" i="2" s="1"/>
  <c r="AH114" i="2"/>
  <c r="AG115" i="2" s="1"/>
  <c r="AD114" i="2"/>
  <c r="AC115" i="2" s="1"/>
  <c r="Z114" i="2"/>
  <c r="Y115" i="2" s="1"/>
  <c r="V114" i="2"/>
  <c r="U115" i="2" s="1"/>
  <c r="AL113" i="2"/>
  <c r="AK114" i="2" s="1"/>
  <c r="AH113" i="2"/>
  <c r="AG114" i="2" s="1"/>
  <c r="AD113" i="2"/>
  <c r="AC114" i="2" s="1"/>
  <c r="Z113" i="2"/>
  <c r="Y114" i="2" s="1"/>
  <c r="V113" i="2"/>
  <c r="U114" i="2" s="1"/>
  <c r="AL112" i="2"/>
  <c r="AK113" i="2" s="1"/>
  <c r="AH112" i="2"/>
  <c r="AG113" i="2" s="1"/>
  <c r="AD112" i="2"/>
  <c r="AC113" i="2" s="1"/>
  <c r="Z112" i="2"/>
  <c r="Y113" i="2" s="1"/>
  <c r="V112" i="2"/>
  <c r="U113" i="2" s="1"/>
  <c r="AL111" i="2"/>
  <c r="AK112" i="2" s="1"/>
  <c r="AH111" i="2"/>
  <c r="AG112" i="2" s="1"/>
  <c r="AD111" i="2"/>
  <c r="AC112" i="2" s="1"/>
  <c r="Z111" i="2"/>
  <c r="Y112" i="2" s="1"/>
  <c r="V111" i="2"/>
  <c r="U112" i="2" s="1"/>
  <c r="AL110" i="2"/>
  <c r="AK111" i="2" s="1"/>
  <c r="AH110" i="2"/>
  <c r="AG111" i="2" s="1"/>
  <c r="AD110" i="2"/>
  <c r="AC111" i="2" s="1"/>
  <c r="Z110" i="2"/>
  <c r="Y111" i="2" s="1"/>
  <c r="V110" i="2"/>
  <c r="U111" i="2" s="1"/>
  <c r="AL109" i="2"/>
  <c r="AK110" i="2" s="1"/>
  <c r="AH109" i="2"/>
  <c r="AG110" i="2" s="1"/>
  <c r="AD109" i="2"/>
  <c r="AC110" i="2" s="1"/>
  <c r="Z109" i="2"/>
  <c r="Y110" i="2" s="1"/>
  <c r="V109" i="2"/>
  <c r="U110" i="2" s="1"/>
  <c r="AL108" i="2"/>
  <c r="AK109" i="2" s="1"/>
  <c r="AH108" i="2"/>
  <c r="AG109" i="2" s="1"/>
  <c r="AD108" i="2"/>
  <c r="AC109" i="2" s="1"/>
  <c r="Z108" i="2"/>
  <c r="Y109" i="2" s="1"/>
  <c r="V108" i="2"/>
  <c r="U109" i="2" s="1"/>
  <c r="AL107" i="2"/>
  <c r="AK108" i="2" s="1"/>
  <c r="AH107" i="2"/>
  <c r="AG108" i="2" s="1"/>
  <c r="AD107" i="2"/>
  <c r="AC108" i="2" s="1"/>
  <c r="Z107" i="2"/>
  <c r="Y108" i="2" s="1"/>
  <c r="V107" i="2"/>
  <c r="U108" i="2" s="1"/>
  <c r="AL106" i="2"/>
  <c r="AK107" i="2" s="1"/>
  <c r="AH106" i="2"/>
  <c r="AG107" i="2" s="1"/>
  <c r="AD106" i="2"/>
  <c r="AC107" i="2" s="1"/>
  <c r="Z106" i="2"/>
  <c r="Y107" i="2" s="1"/>
  <c r="V106" i="2"/>
  <c r="U107" i="2" s="1"/>
  <c r="AL105" i="2"/>
  <c r="AK106" i="2" s="1"/>
  <c r="AH105" i="2"/>
  <c r="AG106" i="2" s="1"/>
  <c r="AD105" i="2"/>
  <c r="AC106" i="2" s="1"/>
  <c r="Z105" i="2"/>
  <c r="Y106" i="2" s="1"/>
  <c r="V105" i="2"/>
  <c r="U106" i="2" s="1"/>
  <c r="AL104" i="2"/>
  <c r="AK105" i="2" s="1"/>
  <c r="AH104" i="2"/>
  <c r="AG105" i="2" s="1"/>
  <c r="AD104" i="2"/>
  <c r="AC105" i="2" s="1"/>
  <c r="Z104" i="2"/>
  <c r="Y105" i="2" s="1"/>
  <c r="V104" i="2"/>
  <c r="U105" i="2" s="1"/>
  <c r="AL103" i="2"/>
  <c r="AK104" i="2" s="1"/>
  <c r="AH103" i="2"/>
  <c r="AG104" i="2" s="1"/>
  <c r="AD103" i="2"/>
  <c r="AC104" i="2" s="1"/>
  <c r="Z103" i="2"/>
  <c r="Y104" i="2" s="1"/>
  <c r="V103" i="2"/>
  <c r="U104" i="2" s="1"/>
  <c r="AL102" i="2"/>
  <c r="AK103" i="2" s="1"/>
  <c r="AH102" i="2"/>
  <c r="AG103" i="2" s="1"/>
  <c r="AD102" i="2"/>
  <c r="AC103" i="2" s="1"/>
  <c r="Z102" i="2"/>
  <c r="Y103" i="2" s="1"/>
  <c r="V102" i="2"/>
  <c r="U103" i="2" s="1"/>
  <c r="AL101" i="2"/>
  <c r="AK102" i="2" s="1"/>
  <c r="AH101" i="2"/>
  <c r="AG102" i="2" s="1"/>
  <c r="AD101" i="2"/>
  <c r="AC102" i="2" s="1"/>
  <c r="Z101" i="2"/>
  <c r="Y102" i="2" s="1"/>
  <c r="V101" i="2"/>
  <c r="U102" i="2" s="1"/>
  <c r="AL100" i="2"/>
  <c r="AK101" i="2" s="1"/>
  <c r="AH100" i="2"/>
  <c r="AG101" i="2" s="1"/>
  <c r="AD100" i="2"/>
  <c r="AC101" i="2" s="1"/>
  <c r="Z100" i="2"/>
  <c r="Y101" i="2" s="1"/>
  <c r="V100" i="2"/>
  <c r="U101" i="2" s="1"/>
  <c r="AL99" i="2"/>
  <c r="AK100" i="2" s="1"/>
  <c r="AH99" i="2"/>
  <c r="AG100" i="2" s="1"/>
  <c r="AD99" i="2"/>
  <c r="AC100" i="2" s="1"/>
  <c r="Z99" i="2"/>
  <c r="Y100" i="2" s="1"/>
  <c r="V99" i="2"/>
  <c r="U100" i="2" s="1"/>
  <c r="AL98" i="2"/>
  <c r="AK99" i="2" s="1"/>
  <c r="AH98" i="2"/>
  <c r="AG99" i="2" s="1"/>
  <c r="AD98" i="2"/>
  <c r="AC99" i="2" s="1"/>
  <c r="Z98" i="2"/>
  <c r="Y99" i="2" s="1"/>
  <c r="V98" i="2"/>
  <c r="U99" i="2" s="1"/>
  <c r="AL97" i="2"/>
  <c r="AK98" i="2" s="1"/>
  <c r="AH97" i="2"/>
  <c r="AG98" i="2" s="1"/>
  <c r="AD97" i="2"/>
  <c r="AC98" i="2" s="1"/>
  <c r="Z97" i="2"/>
  <c r="Y98" i="2" s="1"/>
  <c r="V97" i="2"/>
  <c r="U98" i="2" s="1"/>
  <c r="AL96" i="2"/>
  <c r="AK97" i="2" s="1"/>
  <c r="AH96" i="2"/>
  <c r="AG97" i="2" s="1"/>
  <c r="AD96" i="2"/>
  <c r="AC97" i="2" s="1"/>
  <c r="Z96" i="2"/>
  <c r="Y97" i="2" s="1"/>
  <c r="V96" i="2"/>
  <c r="U97" i="2" s="1"/>
  <c r="AL95" i="2"/>
  <c r="AK96" i="2" s="1"/>
  <c r="AH95" i="2"/>
  <c r="AG96" i="2" s="1"/>
  <c r="AD95" i="2"/>
  <c r="AC96" i="2" s="1"/>
  <c r="Z95" i="2"/>
  <c r="Y96" i="2" s="1"/>
  <c r="V95" i="2"/>
  <c r="U96" i="2" s="1"/>
  <c r="AL94" i="2"/>
  <c r="AK95" i="2" s="1"/>
  <c r="AH94" i="2"/>
  <c r="AG95" i="2" s="1"/>
  <c r="AD94" i="2"/>
  <c r="AC95" i="2" s="1"/>
  <c r="Z94" i="2"/>
  <c r="Y95" i="2" s="1"/>
  <c r="V94" i="2"/>
  <c r="U95" i="2" s="1"/>
  <c r="AL93" i="2"/>
  <c r="AK94" i="2" s="1"/>
  <c r="AH93" i="2"/>
  <c r="AG94" i="2" s="1"/>
  <c r="AD93" i="2"/>
  <c r="AC94" i="2" s="1"/>
  <c r="Z93" i="2"/>
  <c r="Y94" i="2" s="1"/>
  <c r="V93" i="2"/>
  <c r="U94" i="2" s="1"/>
  <c r="AL92" i="2"/>
  <c r="AK93" i="2" s="1"/>
  <c r="AH92" i="2"/>
  <c r="AG93" i="2" s="1"/>
  <c r="AD92" i="2"/>
  <c r="AC93" i="2" s="1"/>
  <c r="Z92" i="2"/>
  <c r="Y93" i="2" s="1"/>
  <c r="V92" i="2"/>
  <c r="U93" i="2" s="1"/>
  <c r="AL91" i="2"/>
  <c r="AK92" i="2" s="1"/>
  <c r="AH91" i="2"/>
  <c r="AG92" i="2" s="1"/>
  <c r="AD91" i="2"/>
  <c r="AC92" i="2" s="1"/>
  <c r="Z91" i="2"/>
  <c r="Y92" i="2" s="1"/>
  <c r="V91" i="2"/>
  <c r="U92" i="2" s="1"/>
  <c r="AL90" i="2"/>
  <c r="AK91" i="2" s="1"/>
  <c r="AH90" i="2"/>
  <c r="AG91" i="2" s="1"/>
  <c r="AD90" i="2"/>
  <c r="AC91" i="2" s="1"/>
  <c r="Z90" i="2"/>
  <c r="Y91" i="2" s="1"/>
  <c r="V90" i="2"/>
  <c r="U91" i="2" s="1"/>
  <c r="AL89" i="2"/>
  <c r="AK90" i="2" s="1"/>
  <c r="AH89" i="2"/>
  <c r="AG90" i="2" s="1"/>
  <c r="AD89" i="2"/>
  <c r="AC90" i="2" s="1"/>
  <c r="Z89" i="2"/>
  <c r="Y90" i="2" s="1"/>
  <c r="V89" i="2"/>
  <c r="U90" i="2" s="1"/>
  <c r="AL88" i="2"/>
  <c r="AK89" i="2" s="1"/>
  <c r="AH88" i="2"/>
  <c r="AG89" i="2" s="1"/>
  <c r="AD88" i="2"/>
  <c r="AC89" i="2" s="1"/>
  <c r="Z88" i="2"/>
  <c r="Y89" i="2" s="1"/>
  <c r="V88" i="2"/>
  <c r="U89" i="2" s="1"/>
  <c r="AL87" i="2"/>
  <c r="AK88" i="2" s="1"/>
  <c r="AH87" i="2"/>
  <c r="AG88" i="2" s="1"/>
  <c r="AD87" i="2"/>
  <c r="AC88" i="2" s="1"/>
  <c r="Z87" i="2"/>
  <c r="Y88" i="2" s="1"/>
  <c r="V87" i="2"/>
  <c r="U88" i="2" s="1"/>
  <c r="AL86" i="2"/>
  <c r="AK87" i="2" s="1"/>
  <c r="AH86" i="2"/>
  <c r="AG87" i="2" s="1"/>
  <c r="AD86" i="2"/>
  <c r="AC87" i="2" s="1"/>
  <c r="Z86" i="2"/>
  <c r="Y87" i="2" s="1"/>
  <c r="V86" i="2"/>
  <c r="U87" i="2" s="1"/>
  <c r="AL85" i="2"/>
  <c r="AK86" i="2" s="1"/>
  <c r="AH85" i="2"/>
  <c r="AG86" i="2" s="1"/>
  <c r="AD85" i="2"/>
  <c r="AC86" i="2" s="1"/>
  <c r="Z85" i="2"/>
  <c r="Y86" i="2" s="1"/>
  <c r="V85" i="2"/>
  <c r="U86" i="2" s="1"/>
  <c r="AL84" i="2"/>
  <c r="AK85" i="2" s="1"/>
  <c r="AH84" i="2"/>
  <c r="AG85" i="2" s="1"/>
  <c r="AD84" i="2"/>
  <c r="AC85" i="2" s="1"/>
  <c r="Z84" i="2"/>
  <c r="Y85" i="2" s="1"/>
  <c r="V84" i="2"/>
  <c r="U85" i="2" s="1"/>
  <c r="AL83" i="2"/>
  <c r="AK84" i="2" s="1"/>
  <c r="AH83" i="2"/>
  <c r="AG84" i="2" s="1"/>
  <c r="AD83" i="2"/>
  <c r="AC84" i="2" s="1"/>
  <c r="Z83" i="2"/>
  <c r="Y84" i="2" s="1"/>
  <c r="V83" i="2"/>
  <c r="U84" i="2" s="1"/>
  <c r="AL82" i="2"/>
  <c r="AK83" i="2" s="1"/>
  <c r="AH82" i="2"/>
  <c r="AG83" i="2" s="1"/>
  <c r="AD82" i="2"/>
  <c r="AC83" i="2" s="1"/>
  <c r="Z82" i="2"/>
  <c r="Y83" i="2" s="1"/>
  <c r="V82" i="2"/>
  <c r="U83" i="2" s="1"/>
  <c r="AL81" i="2"/>
  <c r="AK82" i="2" s="1"/>
  <c r="AH81" i="2"/>
  <c r="AG82" i="2" s="1"/>
  <c r="AD81" i="2"/>
  <c r="AC82" i="2" s="1"/>
  <c r="Z81" i="2"/>
  <c r="Y82" i="2" s="1"/>
  <c r="V81" i="2"/>
  <c r="U82" i="2" s="1"/>
  <c r="AL80" i="2"/>
  <c r="AK81" i="2" s="1"/>
  <c r="AH80" i="2"/>
  <c r="AG81" i="2" s="1"/>
  <c r="AD80" i="2"/>
  <c r="AC81" i="2" s="1"/>
  <c r="Z80" i="2"/>
  <c r="Y81" i="2" s="1"/>
  <c r="V80" i="2"/>
  <c r="U81" i="2" s="1"/>
  <c r="AL79" i="2"/>
  <c r="AK80" i="2" s="1"/>
  <c r="AH79" i="2"/>
  <c r="AG80" i="2" s="1"/>
  <c r="AD79" i="2"/>
  <c r="AC80" i="2" s="1"/>
  <c r="Z79" i="2"/>
  <c r="Y80" i="2" s="1"/>
  <c r="V79" i="2"/>
  <c r="U80" i="2" s="1"/>
  <c r="AL78" i="2"/>
  <c r="AK79" i="2" s="1"/>
  <c r="AH78" i="2"/>
  <c r="AG79" i="2" s="1"/>
  <c r="AD78" i="2"/>
  <c r="AC79" i="2" s="1"/>
  <c r="Z78" i="2"/>
  <c r="Y79" i="2" s="1"/>
  <c r="V78" i="2"/>
  <c r="U79" i="2" s="1"/>
  <c r="AL77" i="2"/>
  <c r="AK78" i="2" s="1"/>
  <c r="AH77" i="2"/>
  <c r="AG78" i="2" s="1"/>
  <c r="AD77" i="2"/>
  <c r="AC78" i="2" s="1"/>
  <c r="Z77" i="2"/>
  <c r="Y78" i="2" s="1"/>
  <c r="V77" i="2"/>
  <c r="U78" i="2" s="1"/>
  <c r="AL76" i="2"/>
  <c r="AK77" i="2" s="1"/>
  <c r="AH76" i="2"/>
  <c r="AG77" i="2" s="1"/>
  <c r="AD76" i="2"/>
  <c r="AC77" i="2" s="1"/>
  <c r="Z76" i="2"/>
  <c r="Y77" i="2" s="1"/>
  <c r="V76" i="2"/>
  <c r="U77" i="2" s="1"/>
  <c r="AL75" i="2"/>
  <c r="AK76" i="2" s="1"/>
  <c r="AH75" i="2"/>
  <c r="AG76" i="2" s="1"/>
  <c r="AD75" i="2"/>
  <c r="AC76" i="2" s="1"/>
  <c r="Z75" i="2"/>
  <c r="Y76" i="2" s="1"/>
  <c r="V75" i="2"/>
  <c r="U76" i="2" s="1"/>
  <c r="AL74" i="2"/>
  <c r="AK75" i="2" s="1"/>
  <c r="AH74" i="2"/>
  <c r="AG75" i="2" s="1"/>
  <c r="AD74" i="2"/>
  <c r="AC75" i="2" s="1"/>
  <c r="Z74" i="2"/>
  <c r="Y75" i="2" s="1"/>
  <c r="V74" i="2"/>
  <c r="U75" i="2" s="1"/>
  <c r="AL73" i="2"/>
  <c r="AK74" i="2" s="1"/>
  <c r="AH73" i="2"/>
  <c r="AG74" i="2" s="1"/>
  <c r="AD73" i="2"/>
  <c r="AC74" i="2" s="1"/>
  <c r="Z73" i="2"/>
  <c r="Y74" i="2" s="1"/>
  <c r="V73" i="2"/>
  <c r="U74" i="2" s="1"/>
  <c r="AL72" i="2"/>
  <c r="AK73" i="2" s="1"/>
  <c r="AH72" i="2"/>
  <c r="AG73" i="2" s="1"/>
  <c r="AD72" i="2"/>
  <c r="AC73" i="2" s="1"/>
  <c r="Z72" i="2"/>
  <c r="Y73" i="2" s="1"/>
  <c r="V72" i="2"/>
  <c r="U73" i="2" s="1"/>
  <c r="AL71" i="2"/>
  <c r="AK72" i="2" s="1"/>
  <c r="AH71" i="2"/>
  <c r="AG72" i="2" s="1"/>
  <c r="AD71" i="2"/>
  <c r="AC72" i="2" s="1"/>
  <c r="Z71" i="2"/>
  <c r="Y72" i="2" s="1"/>
  <c r="V71" i="2"/>
  <c r="U72" i="2" s="1"/>
  <c r="AL70" i="2"/>
  <c r="AK71" i="2" s="1"/>
  <c r="AH70" i="2"/>
  <c r="AG71" i="2" s="1"/>
  <c r="AD70" i="2"/>
  <c r="AC71" i="2" s="1"/>
  <c r="Z70" i="2"/>
  <c r="Y71" i="2" s="1"/>
  <c r="V70" i="2"/>
  <c r="U71" i="2" s="1"/>
  <c r="AL69" i="2"/>
  <c r="AK70" i="2" s="1"/>
  <c r="AH69" i="2"/>
  <c r="AG70" i="2" s="1"/>
  <c r="AD69" i="2"/>
  <c r="AC70" i="2" s="1"/>
  <c r="Z69" i="2"/>
  <c r="Y70" i="2" s="1"/>
  <c r="V69" i="2"/>
  <c r="U70" i="2" s="1"/>
  <c r="AL68" i="2"/>
  <c r="AK69" i="2" s="1"/>
  <c r="AH68" i="2"/>
  <c r="AG69" i="2" s="1"/>
  <c r="AD68" i="2"/>
  <c r="AC69" i="2" s="1"/>
  <c r="Z68" i="2"/>
  <c r="Y69" i="2" s="1"/>
  <c r="V68" i="2"/>
  <c r="U69" i="2" s="1"/>
  <c r="AL67" i="2"/>
  <c r="AK68" i="2" s="1"/>
  <c r="AH67" i="2"/>
  <c r="AG68" i="2" s="1"/>
  <c r="AD67" i="2"/>
  <c r="AC68" i="2" s="1"/>
  <c r="Z67" i="2"/>
  <c r="Y68" i="2" s="1"/>
  <c r="V67" i="2"/>
  <c r="U68" i="2" s="1"/>
  <c r="AL66" i="2"/>
  <c r="AK67" i="2" s="1"/>
  <c r="AH66" i="2"/>
  <c r="AG67" i="2" s="1"/>
  <c r="AD66" i="2"/>
  <c r="AC67" i="2" s="1"/>
  <c r="Z66" i="2"/>
  <c r="Y67" i="2" s="1"/>
  <c r="V66" i="2"/>
  <c r="U67" i="2" s="1"/>
  <c r="AL65" i="2"/>
  <c r="AK66" i="2" s="1"/>
  <c r="AH65" i="2"/>
  <c r="AG66" i="2" s="1"/>
  <c r="AD65" i="2"/>
  <c r="AC66" i="2" s="1"/>
  <c r="Z65" i="2"/>
  <c r="Y66" i="2" s="1"/>
  <c r="V65" i="2"/>
  <c r="U66" i="2" s="1"/>
  <c r="AL64" i="2"/>
  <c r="AK65" i="2" s="1"/>
  <c r="AH64" i="2"/>
  <c r="AG65" i="2" s="1"/>
  <c r="AD64" i="2"/>
  <c r="AC65" i="2" s="1"/>
  <c r="Z64" i="2"/>
  <c r="Y65" i="2" s="1"/>
  <c r="V64" i="2"/>
  <c r="U65" i="2" s="1"/>
  <c r="AL63" i="2"/>
  <c r="AK64" i="2" s="1"/>
  <c r="AH63" i="2"/>
  <c r="AG64" i="2" s="1"/>
  <c r="AD63" i="2"/>
  <c r="AC64" i="2" s="1"/>
  <c r="Z63" i="2"/>
  <c r="Y64" i="2" s="1"/>
  <c r="V63" i="2"/>
  <c r="U64" i="2" s="1"/>
  <c r="AL62" i="2"/>
  <c r="AK63" i="2" s="1"/>
  <c r="AH62" i="2"/>
  <c r="AG63" i="2" s="1"/>
  <c r="AD62" i="2"/>
  <c r="AC63" i="2" s="1"/>
  <c r="Z62" i="2"/>
  <c r="Y63" i="2" s="1"/>
  <c r="V62" i="2"/>
  <c r="U63" i="2" s="1"/>
  <c r="AL61" i="2"/>
  <c r="AK62" i="2" s="1"/>
  <c r="AH61" i="2"/>
  <c r="AG62" i="2" s="1"/>
  <c r="AD61" i="2"/>
  <c r="AC62" i="2" s="1"/>
  <c r="Z61" i="2"/>
  <c r="Y62" i="2" s="1"/>
  <c r="V61" i="2"/>
  <c r="U62" i="2" s="1"/>
  <c r="AL60" i="2"/>
  <c r="AK61" i="2" s="1"/>
  <c r="AH60" i="2"/>
  <c r="AG61" i="2" s="1"/>
  <c r="AD60" i="2"/>
  <c r="AC61" i="2" s="1"/>
  <c r="Z60" i="2"/>
  <c r="Y61" i="2" s="1"/>
  <c r="V60" i="2"/>
  <c r="U61" i="2" s="1"/>
  <c r="AL59" i="2"/>
  <c r="AK60" i="2" s="1"/>
  <c r="AH59" i="2"/>
  <c r="AG60" i="2" s="1"/>
  <c r="AD59" i="2"/>
  <c r="AC60" i="2" s="1"/>
  <c r="Z59" i="2"/>
  <c r="Y60" i="2" s="1"/>
  <c r="V59" i="2"/>
  <c r="U60" i="2" s="1"/>
  <c r="AL58" i="2"/>
  <c r="AK59" i="2" s="1"/>
  <c r="AH58" i="2"/>
  <c r="AG59" i="2" s="1"/>
  <c r="AD58" i="2"/>
  <c r="AC59" i="2" s="1"/>
  <c r="Z58" i="2"/>
  <c r="Y59" i="2" s="1"/>
  <c r="V58" i="2"/>
  <c r="U59" i="2" s="1"/>
  <c r="AL57" i="2"/>
  <c r="AK58" i="2" s="1"/>
  <c r="AH57" i="2"/>
  <c r="AG58" i="2" s="1"/>
  <c r="AD57" i="2"/>
  <c r="AC58" i="2" s="1"/>
  <c r="Z57" i="2"/>
  <c r="Y58" i="2" s="1"/>
  <c r="V57" i="2"/>
  <c r="U58" i="2" s="1"/>
  <c r="AL56" i="2"/>
  <c r="AK57" i="2" s="1"/>
  <c r="AH56" i="2"/>
  <c r="AG57" i="2" s="1"/>
  <c r="AD56" i="2"/>
  <c r="AC57" i="2" s="1"/>
  <c r="Z56" i="2"/>
  <c r="Y57" i="2" s="1"/>
  <c r="V56" i="2"/>
  <c r="U57" i="2" s="1"/>
  <c r="AL55" i="2"/>
  <c r="AK56" i="2" s="1"/>
  <c r="AH55" i="2"/>
  <c r="AG56" i="2" s="1"/>
  <c r="AD55" i="2"/>
  <c r="AC56" i="2" s="1"/>
  <c r="Z55" i="2"/>
  <c r="Y56" i="2" s="1"/>
  <c r="V55" i="2"/>
  <c r="U56" i="2" s="1"/>
  <c r="AL54" i="2"/>
  <c r="AK55" i="2" s="1"/>
  <c r="AH54" i="2"/>
  <c r="AG55" i="2" s="1"/>
  <c r="AD54" i="2"/>
  <c r="AC55" i="2" s="1"/>
  <c r="Z54" i="2"/>
  <c r="Y55" i="2" s="1"/>
  <c r="V54" i="2"/>
  <c r="U55" i="2" s="1"/>
  <c r="AL53" i="2"/>
  <c r="AK54" i="2" s="1"/>
  <c r="AH53" i="2"/>
  <c r="AG54" i="2" s="1"/>
  <c r="AD53" i="2"/>
  <c r="AC54" i="2" s="1"/>
  <c r="Z53" i="2"/>
  <c r="Y54" i="2" s="1"/>
  <c r="V53" i="2"/>
  <c r="U54" i="2" s="1"/>
  <c r="AL52" i="2"/>
  <c r="AK53" i="2" s="1"/>
  <c r="AH52" i="2"/>
  <c r="AG53" i="2" s="1"/>
  <c r="AD52" i="2"/>
  <c r="AC53" i="2" s="1"/>
  <c r="Z52" i="2"/>
  <c r="Y53" i="2" s="1"/>
  <c r="V52" i="2"/>
  <c r="U53" i="2" s="1"/>
  <c r="AL51" i="2"/>
  <c r="AK52" i="2" s="1"/>
  <c r="AH51" i="2"/>
  <c r="AG52" i="2" s="1"/>
  <c r="AD51" i="2"/>
  <c r="AC52" i="2" s="1"/>
  <c r="Z51" i="2"/>
  <c r="Y52" i="2" s="1"/>
  <c r="V51" i="2"/>
  <c r="U52" i="2" s="1"/>
  <c r="AL50" i="2"/>
  <c r="AK51" i="2" s="1"/>
  <c r="AH50" i="2"/>
  <c r="AG51" i="2" s="1"/>
  <c r="AD50" i="2"/>
  <c r="AC51" i="2" s="1"/>
  <c r="Z50" i="2"/>
  <c r="Y51" i="2" s="1"/>
  <c r="V50" i="2"/>
  <c r="U51" i="2" s="1"/>
  <c r="AL49" i="2"/>
  <c r="AK50" i="2" s="1"/>
  <c r="AH49" i="2"/>
  <c r="AG50" i="2" s="1"/>
  <c r="AD49" i="2"/>
  <c r="AC50" i="2" s="1"/>
  <c r="Z49" i="2"/>
  <c r="Y50" i="2" s="1"/>
  <c r="V49" i="2"/>
  <c r="U50" i="2" s="1"/>
  <c r="AL48" i="2"/>
  <c r="AK49" i="2" s="1"/>
  <c r="AH48" i="2"/>
  <c r="AG49" i="2" s="1"/>
  <c r="AD48" i="2"/>
  <c r="AC49" i="2" s="1"/>
  <c r="Z48" i="2"/>
  <c r="Y49" i="2" s="1"/>
  <c r="V48" i="2"/>
  <c r="U49" i="2" s="1"/>
  <c r="AL47" i="2"/>
  <c r="AK48" i="2" s="1"/>
  <c r="AH47" i="2"/>
  <c r="AG48" i="2" s="1"/>
  <c r="AD47" i="2"/>
  <c r="AC48" i="2" s="1"/>
  <c r="Z47" i="2"/>
  <c r="Y48" i="2" s="1"/>
  <c r="V47" i="2"/>
  <c r="U48" i="2" s="1"/>
  <c r="AL46" i="2"/>
  <c r="AK47" i="2" s="1"/>
  <c r="AH46" i="2"/>
  <c r="AG47" i="2" s="1"/>
  <c r="AD46" i="2"/>
  <c r="AC47" i="2" s="1"/>
  <c r="Z46" i="2"/>
  <c r="Y47" i="2" s="1"/>
  <c r="V46" i="2"/>
  <c r="U47" i="2" s="1"/>
  <c r="AL45" i="2"/>
  <c r="AK46" i="2" s="1"/>
  <c r="AH45" i="2"/>
  <c r="AG46" i="2" s="1"/>
  <c r="AD45" i="2"/>
  <c r="AC46" i="2" s="1"/>
  <c r="Z45" i="2"/>
  <c r="Y46" i="2" s="1"/>
  <c r="V45" i="2"/>
  <c r="U46" i="2" s="1"/>
  <c r="AL44" i="2"/>
  <c r="AK45" i="2" s="1"/>
  <c r="AH44" i="2"/>
  <c r="AG45" i="2" s="1"/>
  <c r="AD44" i="2"/>
  <c r="AC45" i="2" s="1"/>
  <c r="Z44" i="2"/>
  <c r="Y45" i="2" s="1"/>
  <c r="V44" i="2"/>
  <c r="U45" i="2" s="1"/>
  <c r="AL43" i="2"/>
  <c r="AK44" i="2" s="1"/>
  <c r="AH43" i="2"/>
  <c r="AG44" i="2" s="1"/>
  <c r="AD43" i="2"/>
  <c r="AC44" i="2" s="1"/>
  <c r="Z43" i="2"/>
  <c r="Y44" i="2" s="1"/>
  <c r="V43" i="2"/>
  <c r="U44" i="2" s="1"/>
  <c r="AL42" i="2"/>
  <c r="AK43" i="2" s="1"/>
  <c r="AH42" i="2"/>
  <c r="AG43" i="2" s="1"/>
  <c r="AD42" i="2"/>
  <c r="AC43" i="2" s="1"/>
  <c r="Z42" i="2"/>
  <c r="Y43" i="2" s="1"/>
  <c r="V42" i="2"/>
  <c r="U43" i="2" s="1"/>
  <c r="AL41" i="2"/>
  <c r="AK42" i="2" s="1"/>
  <c r="AH41" i="2"/>
  <c r="AG42" i="2" s="1"/>
  <c r="AD41" i="2"/>
  <c r="AC42" i="2" s="1"/>
  <c r="Z41" i="2"/>
  <c r="Y42" i="2" s="1"/>
  <c r="V41" i="2"/>
  <c r="U42" i="2" s="1"/>
  <c r="AL40" i="2"/>
  <c r="AK41" i="2" s="1"/>
  <c r="AH40" i="2"/>
  <c r="AG41" i="2" s="1"/>
  <c r="AD40" i="2"/>
  <c r="AC41" i="2" s="1"/>
  <c r="Z40" i="2"/>
  <c r="Y41" i="2" s="1"/>
  <c r="V40" i="2"/>
  <c r="U41" i="2" s="1"/>
  <c r="AL39" i="2"/>
  <c r="AK40" i="2" s="1"/>
  <c r="AH39" i="2"/>
  <c r="AG40" i="2" s="1"/>
  <c r="AD39" i="2"/>
  <c r="AC40" i="2" s="1"/>
  <c r="Z39" i="2"/>
  <c r="Y40" i="2" s="1"/>
  <c r="V39" i="2"/>
  <c r="U40" i="2" s="1"/>
  <c r="AL38" i="2"/>
  <c r="AK39" i="2" s="1"/>
  <c r="AH38" i="2"/>
  <c r="AG39" i="2" s="1"/>
  <c r="AD38" i="2"/>
  <c r="AC39" i="2" s="1"/>
  <c r="Z38" i="2"/>
  <c r="Y39" i="2" s="1"/>
  <c r="V38" i="2"/>
  <c r="U39" i="2" s="1"/>
  <c r="AL37" i="2"/>
  <c r="AK38" i="2" s="1"/>
  <c r="AH37" i="2"/>
  <c r="AG38" i="2" s="1"/>
  <c r="AD37" i="2"/>
  <c r="AC38" i="2" s="1"/>
  <c r="Z37" i="2"/>
  <c r="Y38" i="2" s="1"/>
  <c r="V37" i="2"/>
  <c r="U38" i="2" s="1"/>
  <c r="AL36" i="2"/>
  <c r="AK37" i="2" s="1"/>
  <c r="AH36" i="2"/>
  <c r="AG37" i="2" s="1"/>
  <c r="AD36" i="2"/>
  <c r="AC37" i="2" s="1"/>
  <c r="Z36" i="2"/>
  <c r="Y37" i="2" s="1"/>
  <c r="V36" i="2"/>
  <c r="U37" i="2" s="1"/>
  <c r="AL35" i="2"/>
  <c r="AK36" i="2" s="1"/>
  <c r="AH35" i="2"/>
  <c r="AG36" i="2" s="1"/>
  <c r="AD35" i="2"/>
  <c r="AC36" i="2" s="1"/>
  <c r="Z35" i="2"/>
  <c r="Y36" i="2" s="1"/>
  <c r="V35" i="2"/>
  <c r="U36" i="2" s="1"/>
  <c r="AL34" i="2"/>
  <c r="AK35" i="2" s="1"/>
  <c r="AH34" i="2"/>
  <c r="AG35" i="2" s="1"/>
  <c r="AD34" i="2"/>
  <c r="AC35" i="2" s="1"/>
  <c r="Z34" i="2"/>
  <c r="Y35" i="2" s="1"/>
  <c r="V34" i="2"/>
  <c r="U35" i="2" s="1"/>
  <c r="AL33" i="2"/>
  <c r="AK34" i="2" s="1"/>
  <c r="AH33" i="2"/>
  <c r="AG34" i="2" s="1"/>
  <c r="AD33" i="2"/>
  <c r="AC34" i="2" s="1"/>
  <c r="Z33" i="2"/>
  <c r="Y34" i="2" s="1"/>
  <c r="V33" i="2"/>
  <c r="U34" i="2" s="1"/>
  <c r="AL32" i="2"/>
  <c r="AK33" i="2" s="1"/>
  <c r="AH32" i="2"/>
  <c r="AG33" i="2" s="1"/>
  <c r="AD32" i="2"/>
  <c r="AC33" i="2" s="1"/>
  <c r="Z32" i="2"/>
  <c r="Y33" i="2" s="1"/>
  <c r="V32" i="2"/>
  <c r="U33" i="2" s="1"/>
  <c r="AL31" i="2"/>
  <c r="AK32" i="2" s="1"/>
  <c r="AH31" i="2"/>
  <c r="AG32" i="2" s="1"/>
  <c r="AD31" i="2"/>
  <c r="AC32" i="2" s="1"/>
  <c r="Z31" i="2"/>
  <c r="Y32" i="2" s="1"/>
  <c r="V31" i="2"/>
  <c r="U32" i="2" s="1"/>
  <c r="AL30" i="2"/>
  <c r="AK31" i="2" s="1"/>
  <c r="AH30" i="2"/>
  <c r="AG31" i="2" s="1"/>
  <c r="AD30" i="2"/>
  <c r="AC31" i="2" s="1"/>
  <c r="Z30" i="2"/>
  <c r="Y31" i="2" s="1"/>
  <c r="V30" i="2"/>
  <c r="U31" i="2" s="1"/>
  <c r="AL29" i="2"/>
  <c r="AK30" i="2" s="1"/>
  <c r="AH29" i="2"/>
  <c r="AG30" i="2" s="1"/>
  <c r="AD29" i="2"/>
  <c r="AC30" i="2" s="1"/>
  <c r="Z29" i="2"/>
  <c r="Y30" i="2" s="1"/>
  <c r="V29" i="2"/>
  <c r="U30" i="2" s="1"/>
  <c r="AL28" i="2"/>
  <c r="AK29" i="2" s="1"/>
  <c r="AH28" i="2"/>
  <c r="AG29" i="2" s="1"/>
  <c r="AD28" i="2"/>
  <c r="AC29" i="2" s="1"/>
  <c r="Z28" i="2"/>
  <c r="Y29" i="2" s="1"/>
  <c r="V28" i="2"/>
  <c r="U29" i="2" s="1"/>
  <c r="AL27" i="2"/>
  <c r="AK28" i="2" s="1"/>
  <c r="AH27" i="2"/>
  <c r="AG28" i="2" s="1"/>
  <c r="AD27" i="2"/>
  <c r="AC28" i="2" s="1"/>
  <c r="Z27" i="2"/>
  <c r="Y28" i="2" s="1"/>
  <c r="V27" i="2"/>
  <c r="U28" i="2" s="1"/>
  <c r="AL26" i="2"/>
  <c r="AK27" i="2" s="1"/>
  <c r="AH26" i="2"/>
  <c r="AG27" i="2" s="1"/>
  <c r="AD26" i="2"/>
  <c r="AC27" i="2" s="1"/>
  <c r="Z26" i="2"/>
  <c r="Y27" i="2" s="1"/>
  <c r="V26" i="2"/>
  <c r="U27" i="2" s="1"/>
  <c r="AL25" i="2"/>
  <c r="AK26" i="2" s="1"/>
  <c r="AH25" i="2"/>
  <c r="AG26" i="2" s="1"/>
  <c r="AD25" i="2"/>
  <c r="AC26" i="2" s="1"/>
  <c r="Z25" i="2"/>
  <c r="Y26" i="2" s="1"/>
  <c r="V25" i="2"/>
  <c r="U26" i="2" s="1"/>
  <c r="AL24" i="2"/>
  <c r="AK25" i="2" s="1"/>
  <c r="AH24" i="2"/>
  <c r="AG25" i="2" s="1"/>
  <c r="AD24" i="2"/>
  <c r="AC25" i="2" s="1"/>
  <c r="Z24" i="2"/>
  <c r="Y25" i="2" s="1"/>
  <c r="V24" i="2"/>
  <c r="U25" i="2" s="1"/>
  <c r="AL23" i="2"/>
  <c r="AK24" i="2" s="1"/>
  <c r="AH23" i="2"/>
  <c r="AG24" i="2" s="1"/>
  <c r="AD23" i="2"/>
  <c r="AC24" i="2" s="1"/>
  <c r="Z23" i="2"/>
  <c r="Y24" i="2" s="1"/>
  <c r="V23" i="2"/>
  <c r="U24" i="2" s="1"/>
  <c r="AL22" i="2"/>
  <c r="AK23" i="2" s="1"/>
  <c r="AH22" i="2"/>
  <c r="AG23" i="2" s="1"/>
  <c r="AD22" i="2"/>
  <c r="AC23" i="2" s="1"/>
  <c r="Z22" i="2"/>
  <c r="Y23" i="2" s="1"/>
  <c r="V22" i="2"/>
  <c r="U23" i="2" s="1"/>
  <c r="AL21" i="2"/>
  <c r="AK22" i="2" s="1"/>
  <c r="AH21" i="2"/>
  <c r="AG22" i="2" s="1"/>
  <c r="AD21" i="2"/>
  <c r="AC22" i="2" s="1"/>
  <c r="Z21" i="2"/>
  <c r="Y22" i="2" s="1"/>
  <c r="V21" i="2"/>
  <c r="U22" i="2" s="1"/>
  <c r="AL20" i="2"/>
  <c r="AK21" i="2" s="1"/>
  <c r="AH20" i="2"/>
  <c r="AG21" i="2" s="1"/>
  <c r="AD20" i="2"/>
  <c r="AC21" i="2" s="1"/>
  <c r="Z20" i="2"/>
  <c r="Y21" i="2" s="1"/>
  <c r="V20" i="2"/>
  <c r="U21" i="2" s="1"/>
  <c r="AL19" i="2"/>
  <c r="AK20" i="2" s="1"/>
  <c r="AH19" i="2"/>
  <c r="AG20" i="2" s="1"/>
  <c r="AD19" i="2"/>
  <c r="AC20" i="2" s="1"/>
  <c r="Z19" i="2"/>
  <c r="Y20" i="2" s="1"/>
  <c r="V19" i="2"/>
  <c r="U20" i="2" s="1"/>
  <c r="AL18" i="2"/>
  <c r="AK19" i="2" s="1"/>
  <c r="AH18" i="2"/>
  <c r="AG19" i="2" s="1"/>
  <c r="AD18" i="2"/>
  <c r="AC19" i="2" s="1"/>
  <c r="Z18" i="2"/>
  <c r="Y19" i="2" s="1"/>
  <c r="V18" i="2"/>
  <c r="U19" i="2" s="1"/>
  <c r="AL17" i="2"/>
  <c r="AK18" i="2" s="1"/>
  <c r="AH17" i="2"/>
  <c r="AG18" i="2" s="1"/>
  <c r="AD17" i="2"/>
  <c r="AC18" i="2" s="1"/>
  <c r="Z17" i="2"/>
  <c r="Y18" i="2" s="1"/>
  <c r="V17" i="2"/>
  <c r="U18" i="2" s="1"/>
  <c r="AL16" i="2"/>
  <c r="AK17" i="2" s="1"/>
  <c r="AH16" i="2"/>
  <c r="AG17" i="2" s="1"/>
  <c r="AD16" i="2"/>
  <c r="AC17" i="2" s="1"/>
  <c r="Z16" i="2"/>
  <c r="Y17" i="2" s="1"/>
  <c r="V16" i="2"/>
  <c r="U17" i="2" s="1"/>
  <c r="AL15" i="2"/>
  <c r="AK16" i="2" s="1"/>
  <c r="AH15" i="2"/>
  <c r="AG16" i="2" s="1"/>
  <c r="AD15" i="2"/>
  <c r="AC16" i="2" s="1"/>
  <c r="Z15" i="2"/>
  <c r="Y16" i="2" s="1"/>
  <c r="V15" i="2"/>
  <c r="U16" i="2" s="1"/>
  <c r="AL14" i="2"/>
  <c r="AK15" i="2" s="1"/>
  <c r="AH14" i="2"/>
  <c r="AG15" i="2" s="1"/>
  <c r="AD14" i="2"/>
  <c r="AC15" i="2" s="1"/>
  <c r="Z14" i="2"/>
  <c r="Y15" i="2" s="1"/>
  <c r="V14" i="2"/>
  <c r="U15" i="2" s="1"/>
  <c r="AL13" i="2"/>
  <c r="AK14" i="2" s="1"/>
  <c r="AH13" i="2"/>
  <c r="AG14" i="2" s="1"/>
  <c r="AD13" i="2"/>
  <c r="AC14" i="2" s="1"/>
  <c r="Z13" i="2"/>
  <c r="Y14" i="2" s="1"/>
  <c r="V13" i="2"/>
  <c r="U14" i="2" s="1"/>
  <c r="AL12" i="2"/>
  <c r="AK13" i="2" s="1"/>
  <c r="AH12" i="2"/>
  <c r="AG13" i="2" s="1"/>
  <c r="AD12" i="2"/>
  <c r="AC13" i="2" s="1"/>
  <c r="Z12" i="2"/>
  <c r="Y13" i="2" s="1"/>
  <c r="V12" i="2"/>
  <c r="U13" i="2" s="1"/>
  <c r="AL11" i="2"/>
  <c r="AK12" i="2" s="1"/>
  <c r="AH11" i="2"/>
  <c r="AG12" i="2" s="1"/>
  <c r="AD11" i="2"/>
  <c r="AC12" i="2" s="1"/>
  <c r="Z11" i="2"/>
  <c r="Y12" i="2" s="1"/>
  <c r="V11" i="2"/>
  <c r="U12" i="2" s="1"/>
  <c r="AL10" i="2"/>
  <c r="AK11" i="2" s="1"/>
  <c r="AH10" i="2"/>
  <c r="AG11" i="2" s="1"/>
  <c r="AD10" i="2"/>
  <c r="AC11" i="2" s="1"/>
  <c r="Z10" i="2"/>
  <c r="Y11" i="2" s="1"/>
  <c r="V10" i="2"/>
  <c r="U11" i="2" s="1"/>
  <c r="AL9" i="2"/>
  <c r="AK10" i="2" s="1"/>
  <c r="AH9" i="2"/>
  <c r="AG10" i="2" s="1"/>
  <c r="AD9" i="2"/>
  <c r="AC10" i="2" s="1"/>
  <c r="Z9" i="2"/>
  <c r="Y10" i="2" s="1"/>
  <c r="V9" i="2"/>
  <c r="U10" i="2" s="1"/>
  <c r="AL8" i="2"/>
  <c r="AK9" i="2" s="1"/>
  <c r="AH8" i="2"/>
  <c r="AG9" i="2" s="1"/>
  <c r="AD8" i="2"/>
  <c r="AC9" i="2" s="1"/>
  <c r="Z8" i="2"/>
  <c r="Y9" i="2" s="1"/>
  <c r="V8" i="2"/>
  <c r="U9" i="2" s="1"/>
  <c r="AL7" i="2"/>
  <c r="AK8" i="2" s="1"/>
  <c r="AH7" i="2"/>
  <c r="AG8" i="2" s="1"/>
  <c r="AD7" i="2"/>
  <c r="AC8" i="2" s="1"/>
  <c r="Z7" i="2"/>
  <c r="Y8" i="2" s="1"/>
  <c r="V7" i="2"/>
  <c r="U8" i="2" s="1"/>
  <c r="AL6" i="2"/>
  <c r="AK7" i="2" s="1"/>
  <c r="AH6" i="2"/>
  <c r="AG7" i="2" s="1"/>
  <c r="AD6" i="2"/>
  <c r="AC7" i="2" s="1"/>
  <c r="Z6" i="2"/>
  <c r="Y7" i="2" s="1"/>
  <c r="V6" i="2"/>
  <c r="U7" i="2" s="1"/>
  <c r="AL5" i="2"/>
  <c r="AK6" i="2" s="1"/>
  <c r="AH5" i="2"/>
  <c r="AG6" i="2" s="1"/>
  <c r="AD5" i="2"/>
  <c r="AC6" i="2" s="1"/>
  <c r="Z5" i="2"/>
  <c r="Y6" i="2" s="1"/>
  <c r="V5" i="2"/>
  <c r="U6" i="2" s="1"/>
  <c r="AL4" i="2"/>
  <c r="AK5" i="2" s="1"/>
  <c r="AH4" i="2"/>
  <c r="AG5" i="2" s="1"/>
  <c r="AD4" i="2"/>
  <c r="AC5" i="2" s="1"/>
  <c r="Z4" i="2"/>
  <c r="Y5" i="2" s="1"/>
  <c r="V4" i="2"/>
  <c r="U5" i="2" s="1"/>
  <c r="R133" i="2"/>
  <c r="N133" i="2"/>
  <c r="J133" i="2"/>
  <c r="F133" i="2"/>
  <c r="B133" i="2"/>
  <c r="R132" i="2"/>
  <c r="Q133" i="2" s="1"/>
  <c r="N132" i="2"/>
  <c r="M133" i="2" s="1"/>
  <c r="J132" i="2"/>
  <c r="I133" i="2" s="1"/>
  <c r="F132" i="2"/>
  <c r="E133" i="2" s="1"/>
  <c r="B132" i="2"/>
  <c r="A133" i="2" s="1"/>
  <c r="R131" i="2"/>
  <c r="Q132" i="2" s="1"/>
  <c r="N131" i="2"/>
  <c r="M132" i="2" s="1"/>
  <c r="J131" i="2"/>
  <c r="I132" i="2" s="1"/>
  <c r="F131" i="2"/>
  <c r="E132" i="2" s="1"/>
  <c r="B131" i="2"/>
  <c r="A132" i="2" s="1"/>
  <c r="R130" i="2"/>
  <c r="Q131" i="2" s="1"/>
  <c r="N130" i="2"/>
  <c r="M131" i="2" s="1"/>
  <c r="J130" i="2"/>
  <c r="I131" i="2" s="1"/>
  <c r="F130" i="2"/>
  <c r="E131" i="2" s="1"/>
  <c r="B130" i="2"/>
  <c r="A131" i="2" s="1"/>
  <c r="R129" i="2"/>
  <c r="Q130" i="2" s="1"/>
  <c r="N129" i="2"/>
  <c r="M130" i="2" s="1"/>
  <c r="J129" i="2"/>
  <c r="I130" i="2" s="1"/>
  <c r="F129" i="2"/>
  <c r="E130" i="2" s="1"/>
  <c r="B129" i="2"/>
  <c r="A130" i="2" s="1"/>
  <c r="R128" i="2"/>
  <c r="Q129" i="2" s="1"/>
  <c r="N128" i="2"/>
  <c r="M129" i="2" s="1"/>
  <c r="J128" i="2"/>
  <c r="I129" i="2" s="1"/>
  <c r="F128" i="2"/>
  <c r="E129" i="2" s="1"/>
  <c r="B128" i="2"/>
  <c r="A129" i="2" s="1"/>
  <c r="R127" i="2"/>
  <c r="Q128" i="2" s="1"/>
  <c r="N127" i="2"/>
  <c r="M128" i="2" s="1"/>
  <c r="J127" i="2"/>
  <c r="I128" i="2" s="1"/>
  <c r="F127" i="2"/>
  <c r="E128" i="2" s="1"/>
  <c r="B127" i="2"/>
  <c r="A128" i="2" s="1"/>
  <c r="R126" i="2"/>
  <c r="Q127" i="2" s="1"/>
  <c r="N126" i="2"/>
  <c r="M127" i="2" s="1"/>
  <c r="J126" i="2"/>
  <c r="I127" i="2" s="1"/>
  <c r="F126" i="2"/>
  <c r="E127" i="2" s="1"/>
  <c r="B126" i="2"/>
  <c r="A127" i="2" s="1"/>
  <c r="R125" i="2"/>
  <c r="Q126" i="2" s="1"/>
  <c r="N125" i="2"/>
  <c r="M126" i="2" s="1"/>
  <c r="J125" i="2"/>
  <c r="I126" i="2" s="1"/>
  <c r="F125" i="2"/>
  <c r="E126" i="2" s="1"/>
  <c r="B125" i="2"/>
  <c r="A126" i="2" s="1"/>
  <c r="R124" i="2"/>
  <c r="Q125" i="2" s="1"/>
  <c r="N124" i="2"/>
  <c r="M125" i="2" s="1"/>
  <c r="J124" i="2"/>
  <c r="I125" i="2" s="1"/>
  <c r="F124" i="2"/>
  <c r="E125" i="2" s="1"/>
  <c r="B124" i="2"/>
  <c r="A125" i="2" s="1"/>
  <c r="R123" i="2"/>
  <c r="Q124" i="2" s="1"/>
  <c r="N123" i="2"/>
  <c r="M124" i="2" s="1"/>
  <c r="J123" i="2"/>
  <c r="I124" i="2" s="1"/>
  <c r="F123" i="2"/>
  <c r="E124" i="2" s="1"/>
  <c r="B123" i="2"/>
  <c r="A124" i="2" s="1"/>
  <c r="R122" i="2"/>
  <c r="Q123" i="2" s="1"/>
  <c r="N122" i="2"/>
  <c r="M123" i="2" s="1"/>
  <c r="J122" i="2"/>
  <c r="I123" i="2" s="1"/>
  <c r="F122" i="2"/>
  <c r="E123" i="2" s="1"/>
  <c r="B122" i="2"/>
  <c r="A123" i="2" s="1"/>
  <c r="R121" i="2"/>
  <c r="Q122" i="2" s="1"/>
  <c r="N121" i="2"/>
  <c r="M122" i="2" s="1"/>
  <c r="J121" i="2"/>
  <c r="I122" i="2" s="1"/>
  <c r="F121" i="2"/>
  <c r="E122" i="2" s="1"/>
  <c r="B121" i="2"/>
  <c r="A122" i="2" s="1"/>
  <c r="R120" i="2"/>
  <c r="Q121" i="2" s="1"/>
  <c r="N120" i="2"/>
  <c r="M121" i="2" s="1"/>
  <c r="J120" i="2"/>
  <c r="I121" i="2" s="1"/>
  <c r="F120" i="2"/>
  <c r="E121" i="2" s="1"/>
  <c r="B120" i="2"/>
  <c r="A121" i="2" s="1"/>
  <c r="R119" i="2"/>
  <c r="Q120" i="2" s="1"/>
  <c r="N119" i="2"/>
  <c r="M120" i="2" s="1"/>
  <c r="J119" i="2"/>
  <c r="I120" i="2" s="1"/>
  <c r="F119" i="2"/>
  <c r="E120" i="2" s="1"/>
  <c r="B119" i="2"/>
  <c r="A120" i="2" s="1"/>
  <c r="R118" i="2"/>
  <c r="Q119" i="2" s="1"/>
  <c r="N118" i="2"/>
  <c r="M119" i="2" s="1"/>
  <c r="J118" i="2"/>
  <c r="I119" i="2" s="1"/>
  <c r="F118" i="2"/>
  <c r="E119" i="2" s="1"/>
  <c r="B118" i="2"/>
  <c r="A119" i="2" s="1"/>
  <c r="R117" i="2"/>
  <c r="Q118" i="2" s="1"/>
  <c r="N117" i="2"/>
  <c r="M118" i="2" s="1"/>
  <c r="J117" i="2"/>
  <c r="I118" i="2" s="1"/>
  <c r="F117" i="2"/>
  <c r="E118" i="2" s="1"/>
  <c r="B117" i="2"/>
  <c r="A118" i="2" s="1"/>
  <c r="R116" i="2"/>
  <c r="Q117" i="2" s="1"/>
  <c r="N116" i="2"/>
  <c r="M117" i="2" s="1"/>
  <c r="J116" i="2"/>
  <c r="I117" i="2" s="1"/>
  <c r="F116" i="2"/>
  <c r="E117" i="2" s="1"/>
  <c r="B116" i="2"/>
  <c r="A117" i="2" s="1"/>
  <c r="R115" i="2"/>
  <c r="Q116" i="2" s="1"/>
  <c r="N115" i="2"/>
  <c r="M116" i="2" s="1"/>
  <c r="J115" i="2"/>
  <c r="I116" i="2" s="1"/>
  <c r="F115" i="2"/>
  <c r="E116" i="2" s="1"/>
  <c r="B115" i="2"/>
  <c r="A116" i="2" s="1"/>
  <c r="R114" i="2"/>
  <c r="Q115" i="2" s="1"/>
  <c r="N114" i="2"/>
  <c r="M115" i="2" s="1"/>
  <c r="J114" i="2"/>
  <c r="I115" i="2" s="1"/>
  <c r="F114" i="2"/>
  <c r="E115" i="2" s="1"/>
  <c r="B114" i="2"/>
  <c r="A115" i="2" s="1"/>
  <c r="R113" i="2"/>
  <c r="Q114" i="2" s="1"/>
  <c r="N113" i="2"/>
  <c r="M114" i="2" s="1"/>
  <c r="J113" i="2"/>
  <c r="I114" i="2" s="1"/>
  <c r="F113" i="2"/>
  <c r="E114" i="2" s="1"/>
  <c r="B113" i="2"/>
  <c r="A114" i="2" s="1"/>
  <c r="R112" i="2"/>
  <c r="Q113" i="2" s="1"/>
  <c r="N112" i="2"/>
  <c r="M113" i="2" s="1"/>
  <c r="J112" i="2"/>
  <c r="I113" i="2" s="1"/>
  <c r="F112" i="2"/>
  <c r="E113" i="2" s="1"/>
  <c r="B112" i="2"/>
  <c r="A113" i="2" s="1"/>
  <c r="R111" i="2"/>
  <c r="Q112" i="2" s="1"/>
  <c r="N111" i="2"/>
  <c r="M112" i="2" s="1"/>
  <c r="J111" i="2"/>
  <c r="I112" i="2" s="1"/>
  <c r="F111" i="2"/>
  <c r="E112" i="2" s="1"/>
  <c r="B111" i="2"/>
  <c r="A112" i="2" s="1"/>
  <c r="R110" i="2"/>
  <c r="Q111" i="2" s="1"/>
  <c r="N110" i="2"/>
  <c r="M111" i="2" s="1"/>
  <c r="J110" i="2"/>
  <c r="I111" i="2" s="1"/>
  <c r="F110" i="2"/>
  <c r="E111" i="2" s="1"/>
  <c r="B110" i="2"/>
  <c r="A111" i="2" s="1"/>
  <c r="R109" i="2"/>
  <c r="Q110" i="2" s="1"/>
  <c r="N109" i="2"/>
  <c r="M110" i="2" s="1"/>
  <c r="J109" i="2"/>
  <c r="I110" i="2" s="1"/>
  <c r="F109" i="2"/>
  <c r="E110" i="2" s="1"/>
  <c r="B109" i="2"/>
  <c r="A110" i="2" s="1"/>
  <c r="R108" i="2"/>
  <c r="Q109" i="2" s="1"/>
  <c r="N108" i="2"/>
  <c r="M109" i="2" s="1"/>
  <c r="J108" i="2"/>
  <c r="I109" i="2" s="1"/>
  <c r="F108" i="2"/>
  <c r="E109" i="2" s="1"/>
  <c r="B108" i="2"/>
  <c r="A109" i="2" s="1"/>
  <c r="R107" i="2"/>
  <c r="Q108" i="2" s="1"/>
  <c r="N107" i="2"/>
  <c r="M108" i="2" s="1"/>
  <c r="J107" i="2"/>
  <c r="I108" i="2" s="1"/>
  <c r="F107" i="2"/>
  <c r="E108" i="2" s="1"/>
  <c r="B107" i="2"/>
  <c r="A108" i="2" s="1"/>
  <c r="R106" i="2"/>
  <c r="Q107" i="2" s="1"/>
  <c r="N106" i="2"/>
  <c r="M107" i="2" s="1"/>
  <c r="J106" i="2"/>
  <c r="I107" i="2" s="1"/>
  <c r="F106" i="2"/>
  <c r="E107" i="2" s="1"/>
  <c r="B106" i="2"/>
  <c r="A107" i="2" s="1"/>
  <c r="R105" i="2"/>
  <c r="Q106" i="2" s="1"/>
  <c r="N105" i="2"/>
  <c r="M106" i="2" s="1"/>
  <c r="J105" i="2"/>
  <c r="I106" i="2" s="1"/>
  <c r="F105" i="2"/>
  <c r="E106" i="2" s="1"/>
  <c r="B105" i="2"/>
  <c r="A106" i="2" s="1"/>
  <c r="R104" i="2"/>
  <c r="Q105" i="2" s="1"/>
  <c r="N104" i="2"/>
  <c r="M105" i="2" s="1"/>
  <c r="J104" i="2"/>
  <c r="I105" i="2" s="1"/>
  <c r="F104" i="2"/>
  <c r="E105" i="2" s="1"/>
  <c r="B104" i="2"/>
  <c r="A105" i="2" s="1"/>
  <c r="R103" i="2"/>
  <c r="Q104" i="2" s="1"/>
  <c r="N103" i="2"/>
  <c r="M104" i="2" s="1"/>
  <c r="J103" i="2"/>
  <c r="I104" i="2" s="1"/>
  <c r="F103" i="2"/>
  <c r="E104" i="2" s="1"/>
  <c r="B103" i="2"/>
  <c r="A104" i="2" s="1"/>
  <c r="R102" i="2"/>
  <c r="Q103" i="2" s="1"/>
  <c r="N102" i="2"/>
  <c r="M103" i="2" s="1"/>
  <c r="J102" i="2"/>
  <c r="I103" i="2" s="1"/>
  <c r="F102" i="2"/>
  <c r="E103" i="2" s="1"/>
  <c r="B102" i="2"/>
  <c r="A103" i="2" s="1"/>
  <c r="R101" i="2"/>
  <c r="Q102" i="2" s="1"/>
  <c r="N101" i="2"/>
  <c r="M102" i="2" s="1"/>
  <c r="J101" i="2"/>
  <c r="I102" i="2" s="1"/>
  <c r="F101" i="2"/>
  <c r="E102" i="2" s="1"/>
  <c r="B101" i="2"/>
  <c r="A102" i="2" s="1"/>
  <c r="R100" i="2"/>
  <c r="Q101" i="2" s="1"/>
  <c r="N100" i="2"/>
  <c r="M101" i="2" s="1"/>
  <c r="J100" i="2"/>
  <c r="I101" i="2" s="1"/>
  <c r="F100" i="2"/>
  <c r="E101" i="2" s="1"/>
  <c r="B100" i="2"/>
  <c r="A101" i="2" s="1"/>
  <c r="R99" i="2"/>
  <c r="Q100" i="2" s="1"/>
  <c r="N99" i="2"/>
  <c r="M100" i="2" s="1"/>
  <c r="J99" i="2"/>
  <c r="I100" i="2" s="1"/>
  <c r="F99" i="2"/>
  <c r="E100" i="2" s="1"/>
  <c r="B99" i="2"/>
  <c r="A100" i="2" s="1"/>
  <c r="R98" i="2"/>
  <c r="Q99" i="2" s="1"/>
  <c r="N98" i="2"/>
  <c r="M99" i="2" s="1"/>
  <c r="J98" i="2"/>
  <c r="I99" i="2" s="1"/>
  <c r="F98" i="2"/>
  <c r="E99" i="2" s="1"/>
  <c r="B98" i="2"/>
  <c r="A99" i="2" s="1"/>
  <c r="R97" i="2"/>
  <c r="Q98" i="2" s="1"/>
  <c r="N97" i="2"/>
  <c r="M98" i="2" s="1"/>
  <c r="J97" i="2"/>
  <c r="I98" i="2" s="1"/>
  <c r="F97" i="2"/>
  <c r="E98" i="2" s="1"/>
  <c r="B97" i="2"/>
  <c r="A98" i="2" s="1"/>
  <c r="R96" i="2"/>
  <c r="Q97" i="2" s="1"/>
  <c r="N96" i="2"/>
  <c r="M97" i="2" s="1"/>
  <c r="J96" i="2"/>
  <c r="I97" i="2" s="1"/>
  <c r="F96" i="2"/>
  <c r="E97" i="2" s="1"/>
  <c r="B96" i="2"/>
  <c r="A97" i="2" s="1"/>
  <c r="R95" i="2"/>
  <c r="Q96" i="2" s="1"/>
  <c r="N95" i="2"/>
  <c r="M96" i="2" s="1"/>
  <c r="J95" i="2"/>
  <c r="I96" i="2" s="1"/>
  <c r="F95" i="2"/>
  <c r="E96" i="2" s="1"/>
  <c r="B95" i="2"/>
  <c r="A96" i="2" s="1"/>
  <c r="R94" i="2"/>
  <c r="Q95" i="2" s="1"/>
  <c r="N94" i="2"/>
  <c r="M95" i="2" s="1"/>
  <c r="J94" i="2"/>
  <c r="I95" i="2" s="1"/>
  <c r="F94" i="2"/>
  <c r="E95" i="2" s="1"/>
  <c r="B94" i="2"/>
  <c r="A95" i="2" s="1"/>
  <c r="R93" i="2"/>
  <c r="Q94" i="2" s="1"/>
  <c r="N93" i="2"/>
  <c r="M94" i="2" s="1"/>
  <c r="J93" i="2"/>
  <c r="I94" i="2" s="1"/>
  <c r="F93" i="2"/>
  <c r="E94" i="2" s="1"/>
  <c r="B93" i="2"/>
  <c r="A94" i="2" s="1"/>
  <c r="R92" i="2"/>
  <c r="Q93" i="2" s="1"/>
  <c r="N92" i="2"/>
  <c r="M93" i="2" s="1"/>
  <c r="J92" i="2"/>
  <c r="I93" i="2" s="1"/>
  <c r="F92" i="2"/>
  <c r="E93" i="2" s="1"/>
  <c r="B92" i="2"/>
  <c r="A93" i="2" s="1"/>
  <c r="R91" i="2"/>
  <c r="Q92" i="2" s="1"/>
  <c r="N91" i="2"/>
  <c r="M92" i="2" s="1"/>
  <c r="J91" i="2"/>
  <c r="I92" i="2" s="1"/>
  <c r="F91" i="2"/>
  <c r="E92" i="2" s="1"/>
  <c r="B91" i="2"/>
  <c r="A92" i="2" s="1"/>
  <c r="R90" i="2"/>
  <c r="Q91" i="2" s="1"/>
  <c r="N90" i="2"/>
  <c r="M91" i="2" s="1"/>
  <c r="J90" i="2"/>
  <c r="I91" i="2" s="1"/>
  <c r="F90" i="2"/>
  <c r="E91" i="2" s="1"/>
  <c r="B90" i="2"/>
  <c r="A91" i="2" s="1"/>
  <c r="R89" i="2"/>
  <c r="Q90" i="2" s="1"/>
  <c r="N89" i="2"/>
  <c r="M90" i="2" s="1"/>
  <c r="J89" i="2"/>
  <c r="I90" i="2" s="1"/>
  <c r="F89" i="2"/>
  <c r="E90" i="2" s="1"/>
  <c r="B89" i="2"/>
  <c r="A90" i="2" s="1"/>
  <c r="R88" i="2"/>
  <c r="Q89" i="2" s="1"/>
  <c r="N88" i="2"/>
  <c r="M89" i="2" s="1"/>
  <c r="J88" i="2"/>
  <c r="I89" i="2" s="1"/>
  <c r="F88" i="2"/>
  <c r="E89" i="2" s="1"/>
  <c r="B88" i="2"/>
  <c r="A89" i="2" s="1"/>
  <c r="R87" i="2"/>
  <c r="Q88" i="2" s="1"/>
  <c r="N87" i="2"/>
  <c r="M88" i="2" s="1"/>
  <c r="J87" i="2"/>
  <c r="I88" i="2" s="1"/>
  <c r="F87" i="2"/>
  <c r="E88" i="2" s="1"/>
  <c r="B87" i="2"/>
  <c r="A88" i="2" s="1"/>
  <c r="R86" i="2"/>
  <c r="Q87" i="2" s="1"/>
  <c r="N86" i="2"/>
  <c r="M87" i="2" s="1"/>
  <c r="J86" i="2"/>
  <c r="I87" i="2" s="1"/>
  <c r="F86" i="2"/>
  <c r="E87" i="2" s="1"/>
  <c r="B86" i="2"/>
  <c r="A87" i="2" s="1"/>
  <c r="R85" i="2"/>
  <c r="Q86" i="2" s="1"/>
  <c r="N85" i="2"/>
  <c r="M86" i="2" s="1"/>
  <c r="J85" i="2"/>
  <c r="I86" i="2" s="1"/>
  <c r="F85" i="2"/>
  <c r="E86" i="2" s="1"/>
  <c r="B85" i="2"/>
  <c r="A86" i="2" s="1"/>
  <c r="R84" i="2"/>
  <c r="Q85" i="2" s="1"/>
  <c r="N84" i="2"/>
  <c r="M85" i="2" s="1"/>
  <c r="J84" i="2"/>
  <c r="I85" i="2" s="1"/>
  <c r="F84" i="2"/>
  <c r="E85" i="2" s="1"/>
  <c r="B84" i="2"/>
  <c r="A85" i="2" s="1"/>
  <c r="R83" i="2"/>
  <c r="Q84" i="2" s="1"/>
  <c r="N83" i="2"/>
  <c r="M84" i="2" s="1"/>
  <c r="J83" i="2"/>
  <c r="I84" i="2" s="1"/>
  <c r="F83" i="2"/>
  <c r="E84" i="2" s="1"/>
  <c r="B83" i="2"/>
  <c r="A84" i="2" s="1"/>
  <c r="R82" i="2"/>
  <c r="Q83" i="2" s="1"/>
  <c r="N82" i="2"/>
  <c r="M83" i="2" s="1"/>
  <c r="J82" i="2"/>
  <c r="I83" i="2" s="1"/>
  <c r="F82" i="2"/>
  <c r="E83" i="2" s="1"/>
  <c r="B82" i="2"/>
  <c r="A83" i="2" s="1"/>
  <c r="R81" i="2"/>
  <c r="Q82" i="2" s="1"/>
  <c r="N81" i="2"/>
  <c r="M82" i="2" s="1"/>
  <c r="J81" i="2"/>
  <c r="I82" i="2" s="1"/>
  <c r="F81" i="2"/>
  <c r="E82" i="2" s="1"/>
  <c r="B81" i="2"/>
  <c r="A82" i="2" s="1"/>
  <c r="R80" i="2"/>
  <c r="Q81" i="2" s="1"/>
  <c r="N80" i="2"/>
  <c r="M81" i="2" s="1"/>
  <c r="J80" i="2"/>
  <c r="I81" i="2" s="1"/>
  <c r="F80" i="2"/>
  <c r="E81" i="2" s="1"/>
  <c r="B80" i="2"/>
  <c r="A81" i="2" s="1"/>
  <c r="R79" i="2"/>
  <c r="Q80" i="2" s="1"/>
  <c r="N79" i="2"/>
  <c r="M80" i="2" s="1"/>
  <c r="J79" i="2"/>
  <c r="I80" i="2" s="1"/>
  <c r="F79" i="2"/>
  <c r="E80" i="2" s="1"/>
  <c r="B79" i="2"/>
  <c r="A80" i="2" s="1"/>
  <c r="R78" i="2"/>
  <c r="Q79" i="2" s="1"/>
  <c r="N78" i="2"/>
  <c r="M79" i="2" s="1"/>
  <c r="J78" i="2"/>
  <c r="I79" i="2" s="1"/>
  <c r="F78" i="2"/>
  <c r="E79" i="2" s="1"/>
  <c r="B78" i="2"/>
  <c r="A79" i="2" s="1"/>
  <c r="R77" i="2"/>
  <c r="Q78" i="2" s="1"/>
  <c r="N77" i="2"/>
  <c r="M78" i="2" s="1"/>
  <c r="J77" i="2"/>
  <c r="I78" i="2" s="1"/>
  <c r="F77" i="2"/>
  <c r="E78" i="2" s="1"/>
  <c r="B77" i="2"/>
  <c r="A78" i="2" s="1"/>
  <c r="R76" i="2"/>
  <c r="Q77" i="2" s="1"/>
  <c r="N76" i="2"/>
  <c r="M77" i="2" s="1"/>
  <c r="J76" i="2"/>
  <c r="I77" i="2" s="1"/>
  <c r="F76" i="2"/>
  <c r="E77" i="2" s="1"/>
  <c r="B76" i="2"/>
  <c r="A77" i="2" s="1"/>
  <c r="R75" i="2"/>
  <c r="Q76" i="2" s="1"/>
  <c r="N75" i="2"/>
  <c r="M76" i="2" s="1"/>
  <c r="J75" i="2"/>
  <c r="I76" i="2" s="1"/>
  <c r="F75" i="2"/>
  <c r="E76" i="2" s="1"/>
  <c r="B75" i="2"/>
  <c r="A76" i="2" s="1"/>
  <c r="R74" i="2"/>
  <c r="Q75" i="2" s="1"/>
  <c r="N74" i="2"/>
  <c r="M75" i="2" s="1"/>
  <c r="J74" i="2"/>
  <c r="I75" i="2" s="1"/>
  <c r="F74" i="2"/>
  <c r="E75" i="2" s="1"/>
  <c r="B74" i="2"/>
  <c r="A75" i="2" s="1"/>
  <c r="R73" i="2"/>
  <c r="Q74" i="2" s="1"/>
  <c r="N73" i="2"/>
  <c r="M74" i="2" s="1"/>
  <c r="J73" i="2"/>
  <c r="I74" i="2" s="1"/>
  <c r="F73" i="2"/>
  <c r="E74" i="2" s="1"/>
  <c r="B73" i="2"/>
  <c r="A74" i="2" s="1"/>
  <c r="R72" i="2"/>
  <c r="Q73" i="2" s="1"/>
  <c r="N72" i="2"/>
  <c r="M73" i="2" s="1"/>
  <c r="J72" i="2"/>
  <c r="I73" i="2" s="1"/>
  <c r="F72" i="2"/>
  <c r="E73" i="2" s="1"/>
  <c r="B72" i="2"/>
  <c r="A73" i="2" s="1"/>
  <c r="R71" i="2"/>
  <c r="Q72" i="2" s="1"/>
  <c r="N71" i="2"/>
  <c r="M72" i="2" s="1"/>
  <c r="J71" i="2"/>
  <c r="I72" i="2" s="1"/>
  <c r="F71" i="2"/>
  <c r="E72" i="2" s="1"/>
  <c r="B71" i="2"/>
  <c r="A72" i="2" s="1"/>
  <c r="R70" i="2"/>
  <c r="Q71" i="2" s="1"/>
  <c r="N70" i="2"/>
  <c r="M71" i="2" s="1"/>
  <c r="J70" i="2"/>
  <c r="I71" i="2" s="1"/>
  <c r="F70" i="2"/>
  <c r="E71" i="2" s="1"/>
  <c r="B70" i="2"/>
  <c r="A71" i="2" s="1"/>
  <c r="R69" i="2"/>
  <c r="Q70" i="2" s="1"/>
  <c r="N69" i="2"/>
  <c r="M70" i="2" s="1"/>
  <c r="J69" i="2"/>
  <c r="I70" i="2" s="1"/>
  <c r="F69" i="2"/>
  <c r="E70" i="2" s="1"/>
  <c r="B69" i="2"/>
  <c r="A70" i="2" s="1"/>
  <c r="R68" i="2"/>
  <c r="Q69" i="2" s="1"/>
  <c r="N68" i="2"/>
  <c r="M69" i="2" s="1"/>
  <c r="J68" i="2"/>
  <c r="I69" i="2" s="1"/>
  <c r="F68" i="2"/>
  <c r="E69" i="2" s="1"/>
  <c r="B68" i="2"/>
  <c r="A69" i="2" s="1"/>
  <c r="R67" i="2"/>
  <c r="Q68" i="2" s="1"/>
  <c r="N67" i="2"/>
  <c r="M68" i="2" s="1"/>
  <c r="J67" i="2"/>
  <c r="I68" i="2" s="1"/>
  <c r="F67" i="2"/>
  <c r="E68" i="2" s="1"/>
  <c r="B67" i="2"/>
  <c r="A68" i="2" s="1"/>
  <c r="R66" i="2"/>
  <c r="Q67" i="2" s="1"/>
  <c r="N66" i="2"/>
  <c r="M67" i="2" s="1"/>
  <c r="J66" i="2"/>
  <c r="I67" i="2" s="1"/>
  <c r="F66" i="2"/>
  <c r="E67" i="2" s="1"/>
  <c r="B66" i="2"/>
  <c r="A67" i="2" s="1"/>
  <c r="R65" i="2"/>
  <c r="Q66" i="2" s="1"/>
  <c r="N65" i="2"/>
  <c r="M66" i="2" s="1"/>
  <c r="J65" i="2"/>
  <c r="I66" i="2" s="1"/>
  <c r="F65" i="2"/>
  <c r="E66" i="2" s="1"/>
  <c r="B65" i="2"/>
  <c r="A66" i="2" s="1"/>
  <c r="R64" i="2"/>
  <c r="Q65" i="2" s="1"/>
  <c r="N64" i="2"/>
  <c r="M65" i="2" s="1"/>
  <c r="J64" i="2"/>
  <c r="I65" i="2" s="1"/>
  <c r="F64" i="2"/>
  <c r="E65" i="2" s="1"/>
  <c r="B64" i="2"/>
  <c r="A65" i="2" s="1"/>
  <c r="R63" i="2"/>
  <c r="Q64" i="2" s="1"/>
  <c r="N63" i="2"/>
  <c r="M64" i="2" s="1"/>
  <c r="J63" i="2"/>
  <c r="I64" i="2" s="1"/>
  <c r="F63" i="2"/>
  <c r="E64" i="2" s="1"/>
  <c r="B63" i="2"/>
  <c r="A64" i="2" s="1"/>
  <c r="R62" i="2"/>
  <c r="Q63" i="2" s="1"/>
  <c r="N62" i="2"/>
  <c r="M63" i="2" s="1"/>
  <c r="J62" i="2"/>
  <c r="I63" i="2" s="1"/>
  <c r="F62" i="2"/>
  <c r="E63" i="2" s="1"/>
  <c r="B62" i="2"/>
  <c r="A63" i="2" s="1"/>
  <c r="R61" i="2"/>
  <c r="Q62" i="2" s="1"/>
  <c r="N61" i="2"/>
  <c r="M62" i="2" s="1"/>
  <c r="J61" i="2"/>
  <c r="I62" i="2" s="1"/>
  <c r="F61" i="2"/>
  <c r="E62" i="2" s="1"/>
  <c r="B61" i="2"/>
  <c r="A62" i="2" s="1"/>
  <c r="R60" i="2"/>
  <c r="Q61" i="2" s="1"/>
  <c r="N60" i="2"/>
  <c r="M61" i="2" s="1"/>
  <c r="J60" i="2"/>
  <c r="I61" i="2" s="1"/>
  <c r="F60" i="2"/>
  <c r="E61" i="2" s="1"/>
  <c r="B60" i="2"/>
  <c r="A61" i="2" s="1"/>
  <c r="R59" i="2"/>
  <c r="Q60" i="2" s="1"/>
  <c r="N59" i="2"/>
  <c r="M60" i="2" s="1"/>
  <c r="J59" i="2"/>
  <c r="I60" i="2" s="1"/>
  <c r="F59" i="2"/>
  <c r="E60" i="2" s="1"/>
  <c r="B59" i="2"/>
  <c r="A60" i="2" s="1"/>
  <c r="R58" i="2"/>
  <c r="Q59" i="2" s="1"/>
  <c r="N58" i="2"/>
  <c r="M59" i="2" s="1"/>
  <c r="J58" i="2"/>
  <c r="I59" i="2" s="1"/>
  <c r="F58" i="2"/>
  <c r="E59" i="2" s="1"/>
  <c r="B58" i="2"/>
  <c r="A59" i="2" s="1"/>
  <c r="R57" i="2"/>
  <c r="Q58" i="2" s="1"/>
  <c r="N57" i="2"/>
  <c r="M58" i="2" s="1"/>
  <c r="J57" i="2"/>
  <c r="I58" i="2" s="1"/>
  <c r="F57" i="2"/>
  <c r="E58" i="2" s="1"/>
  <c r="B57" i="2"/>
  <c r="A58" i="2" s="1"/>
  <c r="R56" i="2"/>
  <c r="Q57" i="2" s="1"/>
  <c r="N56" i="2"/>
  <c r="M57" i="2" s="1"/>
  <c r="J56" i="2"/>
  <c r="I57" i="2" s="1"/>
  <c r="F56" i="2"/>
  <c r="E57" i="2" s="1"/>
  <c r="B56" i="2"/>
  <c r="A57" i="2" s="1"/>
  <c r="R55" i="2"/>
  <c r="Q56" i="2" s="1"/>
  <c r="N55" i="2"/>
  <c r="M56" i="2" s="1"/>
  <c r="J55" i="2"/>
  <c r="I56" i="2" s="1"/>
  <c r="F55" i="2"/>
  <c r="E56" i="2" s="1"/>
  <c r="B55" i="2"/>
  <c r="A56" i="2" s="1"/>
  <c r="R54" i="2"/>
  <c r="Q55" i="2" s="1"/>
  <c r="N54" i="2"/>
  <c r="M55" i="2" s="1"/>
  <c r="J54" i="2"/>
  <c r="I55" i="2" s="1"/>
  <c r="F54" i="2"/>
  <c r="E55" i="2" s="1"/>
  <c r="B54" i="2"/>
  <c r="A55" i="2" s="1"/>
  <c r="R53" i="2"/>
  <c r="Q54" i="2" s="1"/>
  <c r="N53" i="2"/>
  <c r="M54" i="2" s="1"/>
  <c r="J53" i="2"/>
  <c r="I54" i="2" s="1"/>
  <c r="F53" i="2"/>
  <c r="E54" i="2" s="1"/>
  <c r="B53" i="2"/>
  <c r="A54" i="2" s="1"/>
  <c r="R52" i="2"/>
  <c r="Q53" i="2" s="1"/>
  <c r="N52" i="2"/>
  <c r="M53" i="2" s="1"/>
  <c r="J52" i="2"/>
  <c r="I53" i="2" s="1"/>
  <c r="F52" i="2"/>
  <c r="E53" i="2" s="1"/>
  <c r="B52" i="2"/>
  <c r="A53" i="2" s="1"/>
  <c r="R51" i="2"/>
  <c r="Q52" i="2" s="1"/>
  <c r="N51" i="2"/>
  <c r="M52" i="2" s="1"/>
  <c r="J51" i="2"/>
  <c r="I52" i="2" s="1"/>
  <c r="F51" i="2"/>
  <c r="E52" i="2" s="1"/>
  <c r="B51" i="2"/>
  <c r="A52" i="2" s="1"/>
  <c r="R50" i="2"/>
  <c r="Q51" i="2" s="1"/>
  <c r="N50" i="2"/>
  <c r="M51" i="2" s="1"/>
  <c r="J50" i="2"/>
  <c r="I51" i="2" s="1"/>
  <c r="F50" i="2"/>
  <c r="E51" i="2" s="1"/>
  <c r="B50" i="2"/>
  <c r="A51" i="2" s="1"/>
  <c r="R49" i="2"/>
  <c r="Q50" i="2" s="1"/>
  <c r="N49" i="2"/>
  <c r="M50" i="2" s="1"/>
  <c r="J49" i="2"/>
  <c r="I50" i="2" s="1"/>
  <c r="F49" i="2"/>
  <c r="E50" i="2" s="1"/>
  <c r="B49" i="2"/>
  <c r="A50" i="2" s="1"/>
  <c r="R48" i="2"/>
  <c r="Q49" i="2" s="1"/>
  <c r="N48" i="2"/>
  <c r="M49" i="2" s="1"/>
  <c r="J48" i="2"/>
  <c r="I49" i="2" s="1"/>
  <c r="F48" i="2"/>
  <c r="E49" i="2" s="1"/>
  <c r="B48" i="2"/>
  <c r="A49" i="2" s="1"/>
  <c r="R47" i="2"/>
  <c r="Q48" i="2" s="1"/>
  <c r="N47" i="2"/>
  <c r="M48" i="2" s="1"/>
  <c r="J47" i="2"/>
  <c r="I48" i="2" s="1"/>
  <c r="F47" i="2"/>
  <c r="E48" i="2" s="1"/>
  <c r="B47" i="2"/>
  <c r="A48" i="2" s="1"/>
  <c r="R46" i="2"/>
  <c r="Q47" i="2" s="1"/>
  <c r="N46" i="2"/>
  <c r="M47" i="2" s="1"/>
  <c r="J46" i="2"/>
  <c r="I47" i="2" s="1"/>
  <c r="F46" i="2"/>
  <c r="E47" i="2" s="1"/>
  <c r="B46" i="2"/>
  <c r="A47" i="2" s="1"/>
  <c r="R45" i="2"/>
  <c r="Q46" i="2" s="1"/>
  <c r="N45" i="2"/>
  <c r="M46" i="2" s="1"/>
  <c r="J45" i="2"/>
  <c r="I46" i="2" s="1"/>
  <c r="F45" i="2"/>
  <c r="E46" i="2" s="1"/>
  <c r="B45" i="2"/>
  <c r="A46" i="2" s="1"/>
  <c r="R44" i="2"/>
  <c r="Q45" i="2" s="1"/>
  <c r="N44" i="2"/>
  <c r="M45" i="2" s="1"/>
  <c r="J44" i="2"/>
  <c r="I45" i="2" s="1"/>
  <c r="F44" i="2"/>
  <c r="E45" i="2" s="1"/>
  <c r="B44" i="2"/>
  <c r="A45" i="2" s="1"/>
  <c r="R43" i="2"/>
  <c r="Q44" i="2" s="1"/>
  <c r="N43" i="2"/>
  <c r="M44" i="2" s="1"/>
  <c r="J43" i="2"/>
  <c r="I44" i="2" s="1"/>
  <c r="F43" i="2"/>
  <c r="E44" i="2" s="1"/>
  <c r="B43" i="2"/>
  <c r="A44" i="2" s="1"/>
  <c r="R42" i="2"/>
  <c r="Q43" i="2" s="1"/>
  <c r="N42" i="2"/>
  <c r="M43" i="2" s="1"/>
  <c r="J42" i="2"/>
  <c r="I43" i="2" s="1"/>
  <c r="F42" i="2"/>
  <c r="E43" i="2" s="1"/>
  <c r="B42" i="2"/>
  <c r="A43" i="2" s="1"/>
  <c r="R41" i="2"/>
  <c r="Q42" i="2" s="1"/>
  <c r="N41" i="2"/>
  <c r="M42" i="2" s="1"/>
  <c r="J41" i="2"/>
  <c r="I42" i="2" s="1"/>
  <c r="F41" i="2"/>
  <c r="E42" i="2" s="1"/>
  <c r="B41" i="2"/>
  <c r="A42" i="2" s="1"/>
  <c r="R40" i="2"/>
  <c r="Q41" i="2" s="1"/>
  <c r="N40" i="2"/>
  <c r="M41" i="2" s="1"/>
  <c r="J40" i="2"/>
  <c r="I41" i="2" s="1"/>
  <c r="F40" i="2"/>
  <c r="E41" i="2" s="1"/>
  <c r="B40" i="2"/>
  <c r="A41" i="2" s="1"/>
  <c r="R39" i="2"/>
  <c r="Q40" i="2" s="1"/>
  <c r="N39" i="2"/>
  <c r="M40" i="2" s="1"/>
  <c r="J39" i="2"/>
  <c r="I40" i="2" s="1"/>
  <c r="F39" i="2"/>
  <c r="E40" i="2" s="1"/>
  <c r="B39" i="2"/>
  <c r="A40" i="2" s="1"/>
  <c r="R38" i="2"/>
  <c r="Q39" i="2" s="1"/>
  <c r="N38" i="2"/>
  <c r="M39" i="2" s="1"/>
  <c r="J38" i="2"/>
  <c r="I39" i="2" s="1"/>
  <c r="F38" i="2"/>
  <c r="E39" i="2" s="1"/>
  <c r="B38" i="2"/>
  <c r="A39" i="2" s="1"/>
  <c r="R37" i="2"/>
  <c r="Q38" i="2" s="1"/>
  <c r="N37" i="2"/>
  <c r="M38" i="2" s="1"/>
  <c r="J37" i="2"/>
  <c r="I38" i="2" s="1"/>
  <c r="F37" i="2"/>
  <c r="E38" i="2" s="1"/>
  <c r="B37" i="2"/>
  <c r="A38" i="2" s="1"/>
  <c r="R36" i="2"/>
  <c r="Q37" i="2" s="1"/>
  <c r="N36" i="2"/>
  <c r="M37" i="2" s="1"/>
  <c r="J36" i="2"/>
  <c r="I37" i="2" s="1"/>
  <c r="F36" i="2"/>
  <c r="E37" i="2" s="1"/>
  <c r="B36" i="2"/>
  <c r="A37" i="2" s="1"/>
  <c r="R35" i="2"/>
  <c r="Q36" i="2" s="1"/>
  <c r="N35" i="2"/>
  <c r="M36" i="2" s="1"/>
  <c r="J35" i="2"/>
  <c r="I36" i="2" s="1"/>
  <c r="F35" i="2"/>
  <c r="E36" i="2" s="1"/>
  <c r="B35" i="2"/>
  <c r="A36" i="2" s="1"/>
  <c r="R34" i="2"/>
  <c r="Q35" i="2" s="1"/>
  <c r="N34" i="2"/>
  <c r="M35" i="2" s="1"/>
  <c r="J34" i="2"/>
  <c r="I35" i="2" s="1"/>
  <c r="F34" i="2"/>
  <c r="E35" i="2" s="1"/>
  <c r="B34" i="2"/>
  <c r="A35" i="2" s="1"/>
  <c r="R33" i="2"/>
  <c r="Q34" i="2" s="1"/>
  <c r="N33" i="2"/>
  <c r="M34" i="2" s="1"/>
  <c r="J33" i="2"/>
  <c r="I34" i="2" s="1"/>
  <c r="F33" i="2"/>
  <c r="E34" i="2" s="1"/>
  <c r="B33" i="2"/>
  <c r="A34" i="2" s="1"/>
  <c r="R32" i="2"/>
  <c r="Q33" i="2" s="1"/>
  <c r="N32" i="2"/>
  <c r="M33" i="2" s="1"/>
  <c r="J32" i="2"/>
  <c r="I33" i="2" s="1"/>
  <c r="F32" i="2"/>
  <c r="E33" i="2" s="1"/>
  <c r="B32" i="2"/>
  <c r="A33" i="2" s="1"/>
  <c r="R31" i="2"/>
  <c r="Q32" i="2" s="1"/>
  <c r="N31" i="2"/>
  <c r="M32" i="2" s="1"/>
  <c r="J31" i="2"/>
  <c r="I32" i="2" s="1"/>
  <c r="F31" i="2"/>
  <c r="E32" i="2" s="1"/>
  <c r="B31" i="2"/>
  <c r="A32" i="2" s="1"/>
  <c r="R30" i="2"/>
  <c r="Q31" i="2" s="1"/>
  <c r="N30" i="2"/>
  <c r="M31" i="2" s="1"/>
  <c r="J30" i="2"/>
  <c r="I31" i="2" s="1"/>
  <c r="F30" i="2"/>
  <c r="E31" i="2" s="1"/>
  <c r="B30" i="2"/>
  <c r="A31" i="2" s="1"/>
  <c r="R29" i="2"/>
  <c r="Q30" i="2" s="1"/>
  <c r="N29" i="2"/>
  <c r="M30" i="2" s="1"/>
  <c r="J29" i="2"/>
  <c r="I30" i="2" s="1"/>
  <c r="F29" i="2"/>
  <c r="E30" i="2" s="1"/>
  <c r="B29" i="2"/>
  <c r="A30" i="2" s="1"/>
  <c r="R28" i="2"/>
  <c r="Q29" i="2" s="1"/>
  <c r="N28" i="2"/>
  <c r="M29" i="2" s="1"/>
  <c r="J28" i="2"/>
  <c r="I29" i="2" s="1"/>
  <c r="F28" i="2"/>
  <c r="E29" i="2" s="1"/>
  <c r="B28" i="2"/>
  <c r="A29" i="2" s="1"/>
  <c r="R27" i="2"/>
  <c r="Q28" i="2" s="1"/>
  <c r="N27" i="2"/>
  <c r="M28" i="2" s="1"/>
  <c r="J27" i="2"/>
  <c r="I28" i="2" s="1"/>
  <c r="F27" i="2"/>
  <c r="E28" i="2" s="1"/>
  <c r="B27" i="2"/>
  <c r="A28" i="2" s="1"/>
  <c r="R26" i="2"/>
  <c r="Q27" i="2" s="1"/>
  <c r="N26" i="2"/>
  <c r="M27" i="2" s="1"/>
  <c r="J26" i="2"/>
  <c r="I27" i="2" s="1"/>
  <c r="F26" i="2"/>
  <c r="E27" i="2" s="1"/>
  <c r="B26" i="2"/>
  <c r="A27" i="2" s="1"/>
  <c r="R25" i="2"/>
  <c r="Q26" i="2" s="1"/>
  <c r="N25" i="2"/>
  <c r="M26" i="2" s="1"/>
  <c r="J25" i="2"/>
  <c r="I26" i="2" s="1"/>
  <c r="F25" i="2"/>
  <c r="E26" i="2" s="1"/>
  <c r="B25" i="2"/>
  <c r="A26" i="2" s="1"/>
  <c r="R24" i="2"/>
  <c r="Q25" i="2" s="1"/>
  <c r="N24" i="2"/>
  <c r="M25" i="2" s="1"/>
  <c r="J24" i="2"/>
  <c r="I25" i="2" s="1"/>
  <c r="F24" i="2"/>
  <c r="E25" i="2" s="1"/>
  <c r="B24" i="2"/>
  <c r="A25" i="2" s="1"/>
  <c r="R23" i="2"/>
  <c r="Q24" i="2" s="1"/>
  <c r="N23" i="2"/>
  <c r="M24" i="2" s="1"/>
  <c r="J23" i="2"/>
  <c r="I24" i="2" s="1"/>
  <c r="F23" i="2"/>
  <c r="E24" i="2" s="1"/>
  <c r="B23" i="2"/>
  <c r="A24" i="2" s="1"/>
  <c r="R22" i="2"/>
  <c r="Q23" i="2" s="1"/>
  <c r="N22" i="2"/>
  <c r="M23" i="2" s="1"/>
  <c r="J22" i="2"/>
  <c r="I23" i="2" s="1"/>
  <c r="F22" i="2"/>
  <c r="E23" i="2" s="1"/>
  <c r="B22" i="2"/>
  <c r="A23" i="2" s="1"/>
  <c r="R21" i="2"/>
  <c r="Q22" i="2" s="1"/>
  <c r="N21" i="2"/>
  <c r="M22" i="2" s="1"/>
  <c r="J21" i="2"/>
  <c r="I22" i="2" s="1"/>
  <c r="F21" i="2"/>
  <c r="E22" i="2" s="1"/>
  <c r="B21" i="2"/>
  <c r="A22" i="2" s="1"/>
  <c r="R20" i="2"/>
  <c r="Q21" i="2" s="1"/>
  <c r="N20" i="2"/>
  <c r="M21" i="2" s="1"/>
  <c r="J20" i="2"/>
  <c r="I21" i="2" s="1"/>
  <c r="F20" i="2"/>
  <c r="E21" i="2" s="1"/>
  <c r="B20" i="2"/>
  <c r="A21" i="2" s="1"/>
  <c r="R19" i="2"/>
  <c r="Q20" i="2" s="1"/>
  <c r="N19" i="2"/>
  <c r="M20" i="2" s="1"/>
  <c r="J19" i="2"/>
  <c r="I20" i="2" s="1"/>
  <c r="F19" i="2"/>
  <c r="E20" i="2" s="1"/>
  <c r="B19" i="2"/>
  <c r="A20" i="2" s="1"/>
  <c r="R18" i="2"/>
  <c r="Q19" i="2" s="1"/>
  <c r="N18" i="2"/>
  <c r="M19" i="2" s="1"/>
  <c r="J18" i="2"/>
  <c r="I19" i="2" s="1"/>
  <c r="F18" i="2"/>
  <c r="E19" i="2" s="1"/>
  <c r="B18" i="2"/>
  <c r="A19" i="2" s="1"/>
  <c r="R17" i="2"/>
  <c r="Q18" i="2" s="1"/>
  <c r="N17" i="2"/>
  <c r="M18" i="2" s="1"/>
  <c r="J17" i="2"/>
  <c r="I18" i="2" s="1"/>
  <c r="F17" i="2"/>
  <c r="E18" i="2" s="1"/>
  <c r="B17" i="2"/>
  <c r="A18" i="2" s="1"/>
  <c r="R16" i="2"/>
  <c r="Q17" i="2" s="1"/>
  <c r="N16" i="2"/>
  <c r="M17" i="2" s="1"/>
  <c r="J16" i="2"/>
  <c r="I17" i="2" s="1"/>
  <c r="F16" i="2"/>
  <c r="E17" i="2" s="1"/>
  <c r="B16" i="2"/>
  <c r="A17" i="2" s="1"/>
  <c r="R15" i="2"/>
  <c r="Q16" i="2" s="1"/>
  <c r="N15" i="2"/>
  <c r="M16" i="2" s="1"/>
  <c r="J15" i="2"/>
  <c r="I16" i="2" s="1"/>
  <c r="F15" i="2"/>
  <c r="E16" i="2" s="1"/>
  <c r="B15" i="2"/>
  <c r="A16" i="2" s="1"/>
  <c r="R14" i="2"/>
  <c r="Q15" i="2" s="1"/>
  <c r="N14" i="2"/>
  <c r="M15" i="2" s="1"/>
  <c r="J14" i="2"/>
  <c r="I15" i="2" s="1"/>
  <c r="F14" i="2"/>
  <c r="E15" i="2" s="1"/>
  <c r="B14" i="2"/>
  <c r="A15" i="2" s="1"/>
  <c r="R13" i="2"/>
  <c r="Q14" i="2" s="1"/>
  <c r="N13" i="2"/>
  <c r="M14" i="2" s="1"/>
  <c r="J13" i="2"/>
  <c r="I14" i="2" s="1"/>
  <c r="F13" i="2"/>
  <c r="E14" i="2" s="1"/>
  <c r="B13" i="2"/>
  <c r="A14" i="2" s="1"/>
  <c r="R12" i="2"/>
  <c r="Q13" i="2" s="1"/>
  <c r="N12" i="2"/>
  <c r="M13" i="2" s="1"/>
  <c r="J12" i="2"/>
  <c r="I13" i="2" s="1"/>
  <c r="F12" i="2"/>
  <c r="E13" i="2" s="1"/>
  <c r="B12" i="2"/>
  <c r="A13" i="2" s="1"/>
  <c r="R11" i="2"/>
  <c r="Q12" i="2" s="1"/>
  <c r="N11" i="2"/>
  <c r="M12" i="2" s="1"/>
  <c r="J11" i="2"/>
  <c r="I12" i="2" s="1"/>
  <c r="F11" i="2"/>
  <c r="E12" i="2" s="1"/>
  <c r="B11" i="2"/>
  <c r="A12" i="2" s="1"/>
  <c r="R10" i="2"/>
  <c r="Q11" i="2" s="1"/>
  <c r="N10" i="2"/>
  <c r="M11" i="2" s="1"/>
  <c r="J10" i="2"/>
  <c r="I11" i="2" s="1"/>
  <c r="F10" i="2"/>
  <c r="E11" i="2" s="1"/>
  <c r="B10" i="2"/>
  <c r="A11" i="2" s="1"/>
  <c r="R9" i="2"/>
  <c r="Q10" i="2" s="1"/>
  <c r="N9" i="2"/>
  <c r="M10" i="2" s="1"/>
  <c r="J9" i="2"/>
  <c r="I10" i="2" s="1"/>
  <c r="F9" i="2"/>
  <c r="E10" i="2" s="1"/>
  <c r="B9" i="2"/>
  <c r="A10" i="2" s="1"/>
  <c r="R8" i="2"/>
  <c r="Q9" i="2" s="1"/>
  <c r="N8" i="2"/>
  <c r="M9" i="2" s="1"/>
  <c r="J8" i="2"/>
  <c r="I9" i="2" s="1"/>
  <c r="F8" i="2"/>
  <c r="E9" i="2" s="1"/>
  <c r="B8" i="2"/>
  <c r="A9" i="2" s="1"/>
  <c r="R7" i="2"/>
  <c r="Q8" i="2" s="1"/>
  <c r="N7" i="2"/>
  <c r="M8" i="2" s="1"/>
  <c r="J7" i="2"/>
  <c r="I8" i="2" s="1"/>
  <c r="F7" i="2"/>
  <c r="E8" i="2" s="1"/>
  <c r="B7" i="2"/>
  <c r="A8" i="2" s="1"/>
  <c r="R6" i="2"/>
  <c r="Q7" i="2" s="1"/>
  <c r="N6" i="2"/>
  <c r="M7" i="2" s="1"/>
  <c r="J6" i="2"/>
  <c r="I7" i="2" s="1"/>
  <c r="F6" i="2"/>
  <c r="E7" i="2" s="1"/>
  <c r="B6" i="2"/>
  <c r="A7" i="2" s="1"/>
  <c r="R5" i="2"/>
  <c r="Q6" i="2" s="1"/>
  <c r="N5" i="2"/>
  <c r="M6" i="2" s="1"/>
  <c r="J5" i="2"/>
  <c r="I6" i="2" s="1"/>
  <c r="F5" i="2"/>
  <c r="E6" i="2" s="1"/>
  <c r="B5" i="2"/>
  <c r="A6" i="2" s="1"/>
  <c r="R4" i="2"/>
  <c r="Q5" i="2" s="1"/>
  <c r="N4" i="2"/>
  <c r="M5" i="2" s="1"/>
  <c r="J4" i="2"/>
  <c r="I5" i="2" s="1"/>
  <c r="F4" i="2"/>
  <c r="E5" i="2" s="1"/>
  <c r="B4" i="2"/>
  <c r="A5" i="2" s="1"/>
  <c r="I114" i="5" l="1"/>
  <c r="I113" i="5"/>
  <c r="E121" i="5" s="1"/>
  <c r="H27" i="5"/>
  <c r="B74" i="5"/>
  <c r="H59" i="5"/>
  <c r="E59" i="5"/>
  <c r="K23" i="5"/>
  <c r="H23" i="5"/>
  <c r="E23" i="5"/>
  <c r="K59" i="5"/>
  <c r="B27" i="5"/>
  <c r="B63" i="5"/>
  <c r="E21" i="5"/>
  <c r="E57" i="5"/>
  <c r="K27" i="5"/>
  <c r="K63" i="5"/>
  <c r="K21" i="5"/>
  <c r="K57" i="5"/>
  <c r="H63" i="5"/>
  <c r="H21" i="5"/>
  <c r="H57" i="5"/>
  <c r="E63" i="5"/>
  <c r="E27" i="5"/>
  <c r="E74" i="5"/>
  <c r="E20" i="5"/>
  <c r="K20" i="5"/>
  <c r="K56" i="5"/>
  <c r="E56" i="5"/>
  <c r="H56" i="5"/>
  <c r="H20" i="5"/>
  <c r="B20" i="5"/>
  <c r="B21" i="5"/>
  <c r="B56" i="5"/>
  <c r="B57" i="5"/>
  <c r="K62" i="5"/>
  <c r="K26" i="5"/>
  <c r="E62" i="5"/>
  <c r="H62" i="5"/>
  <c r="H26" i="5"/>
  <c r="E26" i="5"/>
  <c r="E29" i="5" s="1"/>
  <c r="B26" i="5"/>
  <c r="B29" i="5" s="1"/>
  <c r="B62" i="5"/>
  <c r="AP28" i="2"/>
  <c r="AO29" i="2" s="1"/>
  <c r="AX49" i="2"/>
  <c r="AW50" i="2" s="1"/>
  <c r="BF50" i="2"/>
  <c r="BE51" i="2" s="1"/>
  <c r="BF89" i="2"/>
  <c r="BE90" i="2" s="1"/>
  <c r="BJ28" i="2"/>
  <c r="BI29" i="2" s="1"/>
  <c r="BZ30" i="2"/>
  <c r="BY31" i="2" s="1"/>
  <c r="BJ65" i="2"/>
  <c r="BI66" i="2" s="1"/>
  <c r="BF28" i="2"/>
  <c r="BE29" i="2" s="1"/>
  <c r="BF59" i="2"/>
  <c r="BE60" i="2" s="1"/>
  <c r="BF102" i="2"/>
  <c r="BE103" i="2" s="1"/>
  <c r="BJ48" i="2"/>
  <c r="BI49" i="2" s="1"/>
  <c r="AX35" i="2"/>
  <c r="AW36" i="2" s="1"/>
  <c r="BF60" i="2"/>
  <c r="BE61" i="2" s="1"/>
  <c r="BF107" i="2"/>
  <c r="BE108" i="2" s="1"/>
  <c r="BZ7" i="2"/>
  <c r="BY8" i="2" s="1"/>
  <c r="BZ48" i="2"/>
  <c r="BY49" i="2" s="1"/>
  <c r="BF35" i="2"/>
  <c r="BE36" i="2" s="1"/>
  <c r="BF69" i="2"/>
  <c r="BE70" i="2" s="1"/>
  <c r="BF121" i="2"/>
  <c r="BE122" i="2" s="1"/>
  <c r="AP8" i="2"/>
  <c r="AO9" i="2" s="1"/>
  <c r="BF36" i="2"/>
  <c r="BE37" i="2" s="1"/>
  <c r="BF72" i="2"/>
  <c r="BE73" i="2" s="1"/>
  <c r="AP127" i="2"/>
  <c r="AO128" i="2" s="1"/>
  <c r="BJ87" i="2"/>
  <c r="BI88" i="2" s="1"/>
  <c r="BF14" i="2"/>
  <c r="BE15" i="2" s="1"/>
  <c r="AP38" i="2"/>
  <c r="AO39" i="2" s="1"/>
  <c r="BF73" i="2"/>
  <c r="BE74" i="2" s="1"/>
  <c r="BF138" i="2"/>
  <c r="BE139" i="2" s="1"/>
  <c r="BZ89" i="2"/>
  <c r="BY90" i="2" s="1"/>
  <c r="BF18" i="2"/>
  <c r="BE19" i="2" s="1"/>
  <c r="BF83" i="2"/>
  <c r="BE84" i="2" s="1"/>
  <c r="BJ120" i="2"/>
  <c r="BI121" i="2" s="1"/>
  <c r="B59" i="5"/>
  <c r="B23" i="5"/>
  <c r="BF20" i="2"/>
  <c r="BE21" i="2" s="1"/>
  <c r="BF49" i="2"/>
  <c r="BE50" i="2" s="1"/>
  <c r="BF86" i="2"/>
  <c r="BE87" i="2" s="1"/>
  <c r="AT40" i="2"/>
  <c r="AS41" i="2" s="1"/>
  <c r="AX14" i="2"/>
  <c r="AW15" i="2" s="1"/>
  <c r="AT60" i="2"/>
  <c r="AS61" i="2" s="1"/>
  <c r="AX107" i="2"/>
  <c r="AW108" i="2" s="1"/>
  <c r="AT42" i="2"/>
  <c r="AS43" i="2" s="1"/>
  <c r="BJ123" i="2"/>
  <c r="BI124" i="2" s="1"/>
  <c r="AT16" i="2"/>
  <c r="AS17" i="2" s="1"/>
  <c r="AX5" i="2"/>
  <c r="AW6" i="2" s="1"/>
  <c r="BF11" i="2"/>
  <c r="BE12" i="2" s="1"/>
  <c r="AX16" i="2"/>
  <c r="AW17" i="2" s="1"/>
  <c r="AX24" i="2"/>
  <c r="AW25" i="2" s="1"/>
  <c r="AT30" i="2"/>
  <c r="AS31" i="2" s="1"/>
  <c r="AT38" i="2"/>
  <c r="AS39" i="2" s="1"/>
  <c r="AX45" i="2"/>
  <c r="AW46" i="2" s="1"/>
  <c r="BF53" i="2"/>
  <c r="BE54" i="2" s="1"/>
  <c r="BF64" i="2"/>
  <c r="BE65" i="2" s="1"/>
  <c r="BF78" i="2"/>
  <c r="BE79" i="2" s="1"/>
  <c r="BF92" i="2"/>
  <c r="BE93" i="2" s="1"/>
  <c r="AX113" i="2"/>
  <c r="AW114" i="2" s="1"/>
  <c r="BF128" i="2"/>
  <c r="BE129" i="2" s="1"/>
  <c r="BJ4" i="2"/>
  <c r="BI5" i="2" s="1"/>
  <c r="BJ9" i="2"/>
  <c r="BI10" i="2" s="1"/>
  <c r="BZ34" i="2"/>
  <c r="BY35" i="2" s="1"/>
  <c r="BJ55" i="2"/>
  <c r="BI56" i="2" s="1"/>
  <c r="BJ79" i="2"/>
  <c r="BI80" i="2" s="1"/>
  <c r="BJ100" i="2"/>
  <c r="BI101" i="2" s="1"/>
  <c r="BZ136" i="2"/>
  <c r="BY137" i="2" s="1"/>
  <c r="AX123" i="2"/>
  <c r="AW124" i="2" s="1"/>
  <c r="BJ24" i="2"/>
  <c r="BI25" i="2" s="1"/>
  <c r="BJ121" i="2"/>
  <c r="BI122" i="2" s="1"/>
  <c r="BJ31" i="2"/>
  <c r="BI32" i="2" s="1"/>
  <c r="BJ49" i="2"/>
  <c r="BI50" i="2" s="1"/>
  <c r="BJ95" i="2"/>
  <c r="BI96" i="2" s="1"/>
  <c r="BF23" i="2"/>
  <c r="BE24" i="2" s="1"/>
  <c r="BF42" i="2"/>
  <c r="BE43" i="2" s="1"/>
  <c r="AX111" i="2"/>
  <c r="AW112" i="2" s="1"/>
  <c r="BJ11" i="2"/>
  <c r="BI12" i="2" s="1"/>
  <c r="BZ12" i="2"/>
  <c r="BY13" i="2" s="1"/>
  <c r="BZ15" i="2"/>
  <c r="BY16" i="2" s="1"/>
  <c r="BJ33" i="2"/>
  <c r="BI34" i="2" s="1"/>
  <c r="BJ51" i="2"/>
  <c r="BI52" i="2" s="1"/>
  <c r="BJ132" i="2"/>
  <c r="BI133" i="2" s="1"/>
  <c r="BF5" i="2"/>
  <c r="BE6" i="2" s="1"/>
  <c r="AX12" i="2"/>
  <c r="AW13" i="2" s="1"/>
  <c r="BF16" i="2"/>
  <c r="BE17" i="2" s="1"/>
  <c r="AX25" i="2"/>
  <c r="AW26" i="2" s="1"/>
  <c r="AX38" i="2"/>
  <c r="AW39" i="2" s="1"/>
  <c r="BF45" i="2"/>
  <c r="BE46" i="2" s="1"/>
  <c r="BF54" i="2"/>
  <c r="BE55" i="2" s="1"/>
  <c r="BF65" i="2"/>
  <c r="BE66" i="2" s="1"/>
  <c r="BF80" i="2"/>
  <c r="BE81" i="2" s="1"/>
  <c r="AX95" i="2"/>
  <c r="AW96" i="2" s="1"/>
  <c r="BF113" i="2"/>
  <c r="BE114" i="2" s="1"/>
  <c r="BF131" i="2"/>
  <c r="BE132" i="2" s="1"/>
  <c r="BZ6" i="2"/>
  <c r="BY7" i="2" s="1"/>
  <c r="BJ39" i="2"/>
  <c r="BI40" i="2" s="1"/>
  <c r="BJ56" i="2"/>
  <c r="BI57" i="2" s="1"/>
  <c r="BJ81" i="2"/>
  <c r="BI82" i="2" s="1"/>
  <c r="BZ110" i="2"/>
  <c r="BY111" i="2" s="1"/>
  <c r="BJ137" i="2"/>
  <c r="BI138" i="2" s="1"/>
  <c r="AX23" i="2"/>
  <c r="AW24" i="2" s="1"/>
  <c r="BJ77" i="2"/>
  <c r="BI78" i="2" s="1"/>
  <c r="BF63" i="2"/>
  <c r="BE64" i="2" s="1"/>
  <c r="BF90" i="2"/>
  <c r="BE91" i="2" s="1"/>
  <c r="AX128" i="2"/>
  <c r="AW129" i="2" s="1"/>
  <c r="BZ77" i="2"/>
  <c r="BY78" i="2" s="1"/>
  <c r="BF6" i="2"/>
  <c r="BE7" i="2" s="1"/>
  <c r="AX13" i="2"/>
  <c r="AW14" i="2" s="1"/>
  <c r="AX17" i="2"/>
  <c r="AW18" i="2" s="1"/>
  <c r="BF25" i="2"/>
  <c r="BE26" i="2" s="1"/>
  <c r="BF32" i="2"/>
  <c r="BE33" i="2" s="1"/>
  <c r="AX39" i="2"/>
  <c r="AW40" i="2" s="1"/>
  <c r="BF46" i="2"/>
  <c r="BE47" i="2" s="1"/>
  <c r="AP56" i="2"/>
  <c r="AO57" i="2" s="1"/>
  <c r="AX66" i="2"/>
  <c r="AW67" i="2" s="1"/>
  <c r="AX82" i="2"/>
  <c r="AW83" i="2" s="1"/>
  <c r="BF96" i="2"/>
  <c r="BE97" i="2" s="1"/>
  <c r="BF114" i="2"/>
  <c r="BE115" i="2" s="1"/>
  <c r="AT137" i="2"/>
  <c r="AS138" i="2" s="1"/>
  <c r="BZ11" i="2"/>
  <c r="BY12" i="2" s="1"/>
  <c r="BZ25" i="2"/>
  <c r="BY26" i="2" s="1"/>
  <c r="BZ40" i="2"/>
  <c r="BY41" i="2" s="1"/>
  <c r="BZ57" i="2"/>
  <c r="BY58" i="2" s="1"/>
  <c r="BJ85" i="2"/>
  <c r="BI86" i="2" s="1"/>
  <c r="BJ111" i="2"/>
  <c r="BI112" i="2" s="1"/>
  <c r="BJ140" i="2"/>
  <c r="BI141" i="2" s="1"/>
  <c r="AT8" i="2"/>
  <c r="AS9" i="2" s="1"/>
  <c r="AX28" i="2"/>
  <c r="AW29" i="2" s="1"/>
  <c r="BJ18" i="2"/>
  <c r="BI19" i="2" s="1"/>
  <c r="BJ71" i="2"/>
  <c r="BI72" i="2" s="1"/>
  <c r="BJ6" i="2"/>
  <c r="BI7" i="2" s="1"/>
  <c r="BF10" i="2"/>
  <c r="BE11" i="2" s="1"/>
  <c r="AX29" i="2"/>
  <c r="AW30" i="2" s="1"/>
  <c r="AX53" i="2"/>
  <c r="AW54" i="2" s="1"/>
  <c r="BF77" i="2"/>
  <c r="BE78" i="2" s="1"/>
  <c r="BJ97" i="2"/>
  <c r="BI98" i="2" s="1"/>
  <c r="AX7" i="2"/>
  <c r="AW8" i="2" s="1"/>
  <c r="BF13" i="2"/>
  <c r="BE14" i="2" s="1"/>
  <c r="AX18" i="2"/>
  <c r="AW19" i="2" s="1"/>
  <c r="AX27" i="2"/>
  <c r="AW28" i="2" s="1"/>
  <c r="AX34" i="2"/>
  <c r="AW35" i="2" s="1"/>
  <c r="AP40" i="2"/>
  <c r="AO41" i="2" s="1"/>
  <c r="BF48" i="2"/>
  <c r="BE49" i="2" s="1"/>
  <c r="BF56" i="2"/>
  <c r="BE57" i="2" s="1"/>
  <c r="AX68" i="2"/>
  <c r="AW69" i="2" s="1"/>
  <c r="BF82" i="2"/>
  <c r="BE83" i="2" s="1"/>
  <c r="BF97" i="2"/>
  <c r="BE98" i="2" s="1"/>
  <c r="BF120" i="2"/>
  <c r="BE121" i="2" s="1"/>
  <c r="AT138" i="2"/>
  <c r="AS139" i="2" s="1"/>
  <c r="BJ10" i="2"/>
  <c r="BI11" i="2" s="1"/>
  <c r="BJ12" i="2"/>
  <c r="BI13" i="2" s="1"/>
  <c r="BJ20" i="2"/>
  <c r="BI21" i="2" s="1"/>
  <c r="BJ26" i="2"/>
  <c r="BI27" i="2" s="1"/>
  <c r="BJ41" i="2"/>
  <c r="BI42" i="2" s="1"/>
  <c r="BJ63" i="2"/>
  <c r="BI64" i="2" s="1"/>
  <c r="BZ86" i="2"/>
  <c r="BY87" i="2" s="1"/>
  <c r="BZ112" i="2"/>
  <c r="BY113" i="2" s="1"/>
  <c r="AP6" i="2"/>
  <c r="AO7" i="2" s="1"/>
  <c r="AP11" i="2"/>
  <c r="AO12" i="2" s="1"/>
  <c r="AT6" i="2"/>
  <c r="AS7" i="2" s="1"/>
  <c r="AP19" i="2"/>
  <c r="AO20" i="2" s="1"/>
  <c r="AT26" i="2"/>
  <c r="AS27" i="2" s="1"/>
  <c r="AP33" i="2"/>
  <c r="AO34" i="2" s="1"/>
  <c r="AT36" i="2"/>
  <c r="AS37" i="2" s="1"/>
  <c r="AP43" i="2"/>
  <c r="AO44" i="2" s="1"/>
  <c r="AT46" i="2"/>
  <c r="AS47" i="2" s="1"/>
  <c r="AT69" i="2"/>
  <c r="AS70" i="2" s="1"/>
  <c r="AT79" i="2"/>
  <c r="AS80" i="2" s="1"/>
  <c r="AP84" i="2"/>
  <c r="AO85" i="2" s="1"/>
  <c r="AP91" i="2"/>
  <c r="AO92" i="2" s="1"/>
  <c r="AT100" i="2"/>
  <c r="AS101" i="2" s="1"/>
  <c r="AP121" i="2"/>
  <c r="AO122" i="2" s="1"/>
  <c r="AX6" i="2"/>
  <c r="AW7" i="2" s="1"/>
  <c r="BF8" i="2"/>
  <c r="BE9" i="2" s="1"/>
  <c r="AP17" i="2"/>
  <c r="AO18" i="2" s="1"/>
  <c r="AT19" i="2"/>
  <c r="AS20" i="2" s="1"/>
  <c r="BF21" i="2"/>
  <c r="BE22" i="2" s="1"/>
  <c r="BF26" i="2"/>
  <c r="BE27" i="2" s="1"/>
  <c r="BF30" i="2"/>
  <c r="BE31" i="2" s="1"/>
  <c r="BF33" i="2"/>
  <c r="BE34" i="2" s="1"/>
  <c r="BF38" i="2"/>
  <c r="BE39" i="2" s="1"/>
  <c r="BF40" i="2"/>
  <c r="BE41" i="2" s="1"/>
  <c r="BF43" i="2"/>
  <c r="BE44" i="2" s="1"/>
  <c r="AX46" i="2"/>
  <c r="AW47" i="2" s="1"/>
  <c r="AT50" i="2"/>
  <c r="AS51" i="2" s="1"/>
  <c r="AX54" i="2"/>
  <c r="AW55" i="2" s="1"/>
  <c r="BF57" i="2"/>
  <c r="BE58" i="2" s="1"/>
  <c r="AP61" i="2"/>
  <c r="AO62" i="2" s="1"/>
  <c r="AT66" i="2"/>
  <c r="AS67" i="2" s="1"/>
  <c r="AX74" i="2"/>
  <c r="AW75" i="2" s="1"/>
  <c r="AX80" i="2"/>
  <c r="AW81" i="2" s="1"/>
  <c r="AT92" i="2"/>
  <c r="AS93" i="2" s="1"/>
  <c r="BF101" i="2"/>
  <c r="BE102" i="2" s="1"/>
  <c r="BF108" i="2"/>
  <c r="BE109" i="2" s="1"/>
  <c r="BF115" i="2"/>
  <c r="BE116" i="2" s="1"/>
  <c r="BF129" i="2"/>
  <c r="BE130" i="2" s="1"/>
  <c r="AX139" i="2"/>
  <c r="AW140" i="2" s="1"/>
  <c r="BJ8" i="2"/>
  <c r="BI9" i="2" s="1"/>
  <c r="BJ13" i="2"/>
  <c r="BI14" i="2" s="1"/>
  <c r="BZ14" i="2"/>
  <c r="BY15" i="2" s="1"/>
  <c r="BJ22" i="2"/>
  <c r="BI23" i="2" s="1"/>
  <c r="BJ27" i="2"/>
  <c r="BI28" i="2" s="1"/>
  <c r="BZ33" i="2"/>
  <c r="BY34" i="2" s="1"/>
  <c r="BJ44" i="2"/>
  <c r="BI45" i="2" s="1"/>
  <c r="BZ49" i="2"/>
  <c r="BY50" i="2" s="1"/>
  <c r="BJ57" i="2"/>
  <c r="BI58" i="2" s="1"/>
  <c r="BJ68" i="2"/>
  <c r="BI69" i="2" s="1"/>
  <c r="BJ89" i="2"/>
  <c r="BI90" i="2" s="1"/>
  <c r="BZ98" i="2"/>
  <c r="BY99" i="2" s="1"/>
  <c r="BJ112" i="2"/>
  <c r="BI113" i="2" s="1"/>
  <c r="BJ124" i="2"/>
  <c r="BI125" i="2" s="1"/>
  <c r="AP7" i="2"/>
  <c r="AO8" i="2" s="1"/>
  <c r="BF9" i="2"/>
  <c r="BE10" i="2" s="1"/>
  <c r="AT15" i="2"/>
  <c r="AS16" i="2" s="1"/>
  <c r="BF17" i="2"/>
  <c r="BE18" i="2" s="1"/>
  <c r="BF19" i="2"/>
  <c r="BE20" i="2" s="1"/>
  <c r="AP22" i="2"/>
  <c r="AO23" i="2" s="1"/>
  <c r="BF24" i="2"/>
  <c r="BE25" i="2" s="1"/>
  <c r="AT27" i="2"/>
  <c r="AS28" i="2" s="1"/>
  <c r="AT29" i="2"/>
  <c r="AS30" i="2" s="1"/>
  <c r="AT31" i="2"/>
  <c r="AS32" i="2" s="1"/>
  <c r="BF51" i="2"/>
  <c r="BE52" i="2" s="1"/>
  <c r="AP55" i="2"/>
  <c r="AO56" i="2" s="1"/>
  <c r="BF58" i="2"/>
  <c r="BE59" i="2" s="1"/>
  <c r="BF61" i="2"/>
  <c r="BE62" i="2" s="1"/>
  <c r="BF66" i="2"/>
  <c r="BE67" i="2" s="1"/>
  <c r="BF74" i="2"/>
  <c r="BE75" i="2" s="1"/>
  <c r="BF81" i="2"/>
  <c r="BE82" i="2" s="1"/>
  <c r="BF87" i="2"/>
  <c r="BE88" i="2" s="1"/>
  <c r="AT93" i="2"/>
  <c r="AS94" i="2" s="1"/>
  <c r="BF103" i="2"/>
  <c r="BE104" i="2" s="1"/>
  <c r="BF109" i="2"/>
  <c r="BE110" i="2" s="1"/>
  <c r="AP117" i="2"/>
  <c r="AO118" i="2" s="1"/>
  <c r="BF122" i="2"/>
  <c r="BE123" i="2" s="1"/>
  <c r="BF132" i="2"/>
  <c r="BE133" i="2" s="1"/>
  <c r="AP143" i="2"/>
  <c r="AO144" i="2" s="1"/>
  <c r="BZ16" i="2"/>
  <c r="BY17" i="2" s="1"/>
  <c r="BJ36" i="2"/>
  <c r="BI37" i="2" s="1"/>
  <c r="BJ45" i="2"/>
  <c r="BI46" i="2" s="1"/>
  <c r="BJ52" i="2"/>
  <c r="BI53" i="2" s="1"/>
  <c r="BJ59" i="2"/>
  <c r="BI60" i="2" s="1"/>
  <c r="BJ73" i="2"/>
  <c r="BI74" i="2" s="1"/>
  <c r="BZ81" i="2"/>
  <c r="BY82" i="2" s="1"/>
  <c r="BJ91" i="2"/>
  <c r="BI92" i="2" s="1"/>
  <c r="BJ103" i="2"/>
  <c r="BI104" i="2" s="1"/>
  <c r="BJ115" i="2"/>
  <c r="BI116" i="2" s="1"/>
  <c r="BZ126" i="2"/>
  <c r="BY127" i="2" s="1"/>
  <c r="BJ141" i="2"/>
  <c r="BI142" i="2" s="1"/>
  <c r="AP29" i="2"/>
  <c r="AO30" i="2" s="1"/>
  <c r="AP141" i="2"/>
  <c r="AO142" i="2" s="1"/>
  <c r="AT5" i="2"/>
  <c r="AS6" i="2" s="1"/>
  <c r="AP10" i="2"/>
  <c r="AO11" i="2" s="1"/>
  <c r="BF12" i="2"/>
  <c r="BE13" i="2" s="1"/>
  <c r="BF15" i="2"/>
  <c r="BE16" i="2" s="1"/>
  <c r="BF22" i="2"/>
  <c r="BE23" i="2" s="1"/>
  <c r="AT25" i="2"/>
  <c r="AS26" i="2" s="1"/>
  <c r="BF31" i="2"/>
  <c r="BE32" i="2" s="1"/>
  <c r="BF34" i="2"/>
  <c r="BE35" i="2" s="1"/>
  <c r="AT37" i="2"/>
  <c r="AS38" i="2" s="1"/>
  <c r="BF39" i="2"/>
  <c r="BE40" i="2" s="1"/>
  <c r="BF41" i="2"/>
  <c r="BE42" i="2" s="1"/>
  <c r="BF44" i="2"/>
  <c r="BE45" i="2" s="1"/>
  <c r="AT47" i="2"/>
  <c r="AS48" i="2" s="1"/>
  <c r="AP52" i="2"/>
  <c r="AO53" i="2" s="1"/>
  <c r="BF55" i="2"/>
  <c r="BE56" i="2" s="1"/>
  <c r="AP59" i="2"/>
  <c r="AO60" i="2" s="1"/>
  <c r="AP62" i="2"/>
  <c r="AO63" i="2" s="1"/>
  <c r="AT67" i="2"/>
  <c r="AS68" i="2" s="1"/>
  <c r="BF70" i="2"/>
  <c r="BE71" i="2" s="1"/>
  <c r="BF93" i="2"/>
  <c r="BE94" i="2" s="1"/>
  <c r="AP105" i="2"/>
  <c r="AO106" i="2" s="1"/>
  <c r="AP111" i="2"/>
  <c r="AO112" i="2" s="1"/>
  <c r="AT118" i="2"/>
  <c r="AS119" i="2" s="1"/>
  <c r="BF135" i="2"/>
  <c r="BE136" i="2" s="1"/>
  <c r="BJ7" i="2"/>
  <c r="BI8" i="2" s="1"/>
  <c r="BZ13" i="2"/>
  <c r="BY14" i="2" s="1"/>
  <c r="BJ17" i="2"/>
  <c r="BI18" i="2" s="1"/>
  <c r="BJ19" i="2"/>
  <c r="BI20" i="2" s="1"/>
  <c r="BJ25" i="2"/>
  <c r="BI26" i="2" s="1"/>
  <c r="BJ29" i="2"/>
  <c r="BI30" i="2" s="1"/>
  <c r="BZ36" i="2"/>
  <c r="BY37" i="2" s="1"/>
  <c r="BJ47" i="2"/>
  <c r="BI48" i="2" s="1"/>
  <c r="BJ60" i="2"/>
  <c r="BI61" i="2" s="1"/>
  <c r="BZ73" i="2"/>
  <c r="BY74" i="2" s="1"/>
  <c r="BJ83" i="2"/>
  <c r="BI84" i="2" s="1"/>
  <c r="BJ92" i="2"/>
  <c r="BI93" i="2" s="1"/>
  <c r="BJ105" i="2"/>
  <c r="BI106" i="2" s="1"/>
  <c r="BJ117" i="2"/>
  <c r="BI118" i="2" s="1"/>
  <c r="BJ127" i="2"/>
  <c r="BI128" i="2" s="1"/>
  <c r="BJ143" i="2"/>
  <c r="AP21" i="2"/>
  <c r="AO22" i="2" s="1"/>
  <c r="AT9" i="2"/>
  <c r="AS10" i="2" s="1"/>
  <c r="AP12" i="2"/>
  <c r="AO13" i="2" s="1"/>
  <c r="AP39" i="2"/>
  <c r="AO40" i="2" s="1"/>
  <c r="AT41" i="2"/>
  <c r="AS42" i="2" s="1"/>
  <c r="AP44" i="2"/>
  <c r="AO45" i="2" s="1"/>
  <c r="AT58" i="2"/>
  <c r="AS59" i="2" s="1"/>
  <c r="AP109" i="2"/>
  <c r="AO110" i="2" s="1"/>
  <c r="AT116" i="2"/>
  <c r="AS117" i="2" s="1"/>
  <c r="BF7" i="2"/>
  <c r="BE8" i="2" s="1"/>
  <c r="AT10" i="2"/>
  <c r="AS11" i="2" s="1"/>
  <c r="AP18" i="2"/>
  <c r="AO19" i="2" s="1"/>
  <c r="AT20" i="2"/>
  <c r="AS21" i="2" s="1"/>
  <c r="AP23" i="2"/>
  <c r="AO24" i="2" s="1"/>
  <c r="BF27" i="2"/>
  <c r="BE28" i="2" s="1"/>
  <c r="BF29" i="2"/>
  <c r="BE30" i="2" s="1"/>
  <c r="AP32" i="2"/>
  <c r="AO33" i="2" s="1"/>
  <c r="BF37" i="2"/>
  <c r="BE38" i="2" s="1"/>
  <c r="AP42" i="2"/>
  <c r="AO43" i="2" s="1"/>
  <c r="AP45" i="2"/>
  <c r="AO46" i="2" s="1"/>
  <c r="BF47" i="2"/>
  <c r="BE48" i="2" s="1"/>
  <c r="BF52" i="2"/>
  <c r="BE53" i="2" s="1"/>
  <c r="AT59" i="2"/>
  <c r="AS60" i="2" s="1"/>
  <c r="BF62" i="2"/>
  <c r="BE63" i="2" s="1"/>
  <c r="BF67" i="2"/>
  <c r="BE68" i="2" s="1"/>
  <c r="BF76" i="2"/>
  <c r="BE77" i="2" s="1"/>
  <c r="BF88" i="2"/>
  <c r="BE89" i="2" s="1"/>
  <c r="AT106" i="2"/>
  <c r="AS107" i="2" s="1"/>
  <c r="BF119" i="2"/>
  <c r="BE120" i="2" s="1"/>
  <c r="BF125" i="2"/>
  <c r="BE126" i="2" s="1"/>
  <c r="BZ5" i="2"/>
  <c r="BY6" i="2" s="1"/>
  <c r="BZ10" i="2"/>
  <c r="BY11" i="2" s="1"/>
  <c r="BJ14" i="2"/>
  <c r="BI15" i="2" s="1"/>
  <c r="BJ21" i="2"/>
  <c r="BI22" i="2" s="1"/>
  <c r="BJ23" i="2"/>
  <c r="BI24" i="2" s="1"/>
  <c r="BJ30" i="2"/>
  <c r="BI31" i="2" s="1"/>
  <c r="BJ53" i="2"/>
  <c r="BI54" i="2" s="1"/>
  <c r="BJ76" i="2"/>
  <c r="BI77" i="2" s="1"/>
  <c r="BZ84" i="2"/>
  <c r="BY85" i="2" s="1"/>
  <c r="BZ92" i="2"/>
  <c r="BY93" i="2" s="1"/>
  <c r="BJ109" i="2"/>
  <c r="BI110" i="2" s="1"/>
  <c r="BZ118" i="2"/>
  <c r="BY119" i="2" s="1"/>
  <c r="CE140" i="2"/>
  <c r="CD141" i="2" s="1"/>
  <c r="CE136" i="2"/>
  <c r="CD137" i="2" s="1"/>
  <c r="CE132" i="2"/>
  <c r="CD133" i="2" s="1"/>
  <c r="CE128" i="2"/>
  <c r="CD129" i="2" s="1"/>
  <c r="CE124" i="2"/>
  <c r="CD125" i="2" s="1"/>
  <c r="CE120" i="2"/>
  <c r="CD121" i="2" s="1"/>
  <c r="CE116" i="2"/>
  <c r="CD117" i="2" s="1"/>
  <c r="CE112" i="2"/>
  <c r="CD113" i="2" s="1"/>
  <c r="CE108" i="2"/>
  <c r="CD109" i="2" s="1"/>
  <c r="CE104" i="2"/>
  <c r="CD105" i="2" s="1"/>
  <c r="CE100" i="2"/>
  <c r="CD101" i="2" s="1"/>
  <c r="CE96" i="2"/>
  <c r="CD97" i="2" s="1"/>
  <c r="CE92" i="2"/>
  <c r="CD93" i="2" s="1"/>
  <c r="CE88" i="2"/>
  <c r="CD89" i="2" s="1"/>
  <c r="CE84" i="2"/>
  <c r="CD85" i="2" s="1"/>
  <c r="CE80" i="2"/>
  <c r="CD81" i="2" s="1"/>
  <c r="CE76" i="2"/>
  <c r="CD77" i="2" s="1"/>
  <c r="CE72" i="2"/>
  <c r="CD73" i="2" s="1"/>
  <c r="CE68" i="2"/>
  <c r="CD69" i="2" s="1"/>
  <c r="CE64" i="2"/>
  <c r="CD65" i="2" s="1"/>
  <c r="CE60" i="2"/>
  <c r="CD61" i="2" s="1"/>
  <c r="CE56" i="2"/>
  <c r="CD57" i="2" s="1"/>
  <c r="CE52" i="2"/>
  <c r="CD53" i="2" s="1"/>
  <c r="CE48" i="2"/>
  <c r="CD49" i="2" s="1"/>
  <c r="CE44" i="2"/>
  <c r="CD45" i="2" s="1"/>
  <c r="CE40" i="2"/>
  <c r="CD41" i="2" s="1"/>
  <c r="CE36" i="2"/>
  <c r="CD37" i="2" s="1"/>
  <c r="CE32" i="2"/>
  <c r="CD33" i="2" s="1"/>
  <c r="CE143" i="2"/>
  <c r="CE117" i="2"/>
  <c r="CD118" i="2" s="1"/>
  <c r="CE114" i="2"/>
  <c r="CD115" i="2" s="1"/>
  <c r="CE111" i="2"/>
  <c r="CD112" i="2" s="1"/>
  <c r="CE85" i="2"/>
  <c r="CD86" i="2" s="1"/>
  <c r="CE82" i="2"/>
  <c r="CD83" i="2" s="1"/>
  <c r="CE79" i="2"/>
  <c r="CD80" i="2" s="1"/>
  <c r="CE53" i="2"/>
  <c r="CD54" i="2" s="1"/>
  <c r="CE50" i="2"/>
  <c r="CD51" i="2" s="1"/>
  <c r="CE47" i="2"/>
  <c r="CD48" i="2" s="1"/>
  <c r="CE129" i="2"/>
  <c r="CD130" i="2" s="1"/>
  <c r="CE126" i="2"/>
  <c r="CD127" i="2" s="1"/>
  <c r="CE123" i="2"/>
  <c r="CD124" i="2" s="1"/>
  <c r="CE97" i="2"/>
  <c r="CD98" i="2" s="1"/>
  <c r="CE141" i="2"/>
  <c r="CD142" i="2" s="1"/>
  <c r="CE138" i="2"/>
  <c r="CD139" i="2" s="1"/>
  <c r="CE135" i="2"/>
  <c r="CD136" i="2" s="1"/>
  <c r="CE109" i="2"/>
  <c r="CD110" i="2" s="1"/>
  <c r="CE106" i="2"/>
  <c r="CD107" i="2" s="1"/>
  <c r="CE103" i="2"/>
  <c r="CD104" i="2" s="1"/>
  <c r="CE77" i="2"/>
  <c r="CD78" i="2" s="1"/>
  <c r="CE74" i="2"/>
  <c r="CD75" i="2" s="1"/>
  <c r="CE71" i="2"/>
  <c r="CD72" i="2" s="1"/>
  <c r="CE45" i="2"/>
  <c r="CD46" i="2" s="1"/>
  <c r="CE42" i="2"/>
  <c r="CD43" i="2" s="1"/>
  <c r="CE39" i="2"/>
  <c r="CD40" i="2" s="1"/>
  <c r="CE118" i="2"/>
  <c r="CD119" i="2" s="1"/>
  <c r="CE101" i="2"/>
  <c r="CD102" i="2" s="1"/>
  <c r="CE99" i="2"/>
  <c r="CD100" i="2" s="1"/>
  <c r="CE86" i="2"/>
  <c r="CD87" i="2" s="1"/>
  <c r="CE78" i="2"/>
  <c r="CD79" i="2" s="1"/>
  <c r="CE70" i="2"/>
  <c r="CD71" i="2" s="1"/>
  <c r="CE130" i="2"/>
  <c r="CD131" i="2" s="1"/>
  <c r="CE113" i="2"/>
  <c r="CD114" i="2" s="1"/>
  <c r="CE94" i="2"/>
  <c r="CD95" i="2" s="1"/>
  <c r="CE90" i="2"/>
  <c r="CD91" i="2" s="1"/>
  <c r="CE37" i="2"/>
  <c r="CD38" i="2" s="1"/>
  <c r="CE33" i="2"/>
  <c r="CD34" i="2" s="1"/>
  <c r="CE31" i="2"/>
  <c r="CD32" i="2" s="1"/>
  <c r="CE20" i="2"/>
  <c r="CD21" i="2" s="1"/>
  <c r="CE19" i="2"/>
  <c r="CD20" i="2" s="1"/>
  <c r="CE137" i="2"/>
  <c r="CD138" i="2" s="1"/>
  <c r="CE127" i="2"/>
  <c r="CD128" i="2" s="1"/>
  <c r="CE110" i="2"/>
  <c r="CD111" i="2" s="1"/>
  <c r="CE69" i="2"/>
  <c r="CD70" i="2" s="1"/>
  <c r="CE65" i="2"/>
  <c r="CD66" i="2" s="1"/>
  <c r="CE63" i="2"/>
  <c r="CD64" i="2" s="1"/>
  <c r="CE61" i="2"/>
  <c r="CD62" i="2" s="1"/>
  <c r="CE59" i="2"/>
  <c r="CD60" i="2" s="1"/>
  <c r="CE55" i="2"/>
  <c r="CD56" i="2" s="1"/>
  <c r="CE24" i="2"/>
  <c r="CD25" i="2" s="1"/>
  <c r="CE17" i="2"/>
  <c r="CD18" i="2" s="1"/>
  <c r="CE6" i="2"/>
  <c r="CD7" i="2" s="1"/>
  <c r="CE139" i="2"/>
  <c r="CD140" i="2" s="1"/>
  <c r="CE122" i="2"/>
  <c r="CD123" i="2" s="1"/>
  <c r="CE22" i="2"/>
  <c r="CD23" i="2" s="1"/>
  <c r="CE121" i="2"/>
  <c r="CD122" i="2" s="1"/>
  <c r="CE125" i="2"/>
  <c r="CD126" i="2" s="1"/>
  <c r="CE51" i="2"/>
  <c r="CD52" i="2" s="1"/>
  <c r="CE10" i="2"/>
  <c r="CD11" i="2" s="1"/>
  <c r="CE67" i="2"/>
  <c r="CD68" i="2" s="1"/>
  <c r="CE83" i="2"/>
  <c r="CD84" i="2" s="1"/>
  <c r="CE89" i="2"/>
  <c r="CD90" i="2" s="1"/>
  <c r="CE13" i="2"/>
  <c r="CD14" i="2" s="1"/>
  <c r="CE14" i="2"/>
  <c r="CD15" i="2" s="1"/>
  <c r="CE15" i="2"/>
  <c r="CD16" i="2" s="1"/>
  <c r="CE43" i="2"/>
  <c r="CD44" i="2" s="1"/>
  <c r="CE46" i="2"/>
  <c r="CD47" i="2" s="1"/>
  <c r="CE58" i="2"/>
  <c r="CD59" i="2" s="1"/>
  <c r="CE87" i="2"/>
  <c r="CD88" i="2" s="1"/>
  <c r="CE93" i="2"/>
  <c r="CD94" i="2" s="1"/>
  <c r="CE107" i="2"/>
  <c r="CD108" i="2" s="1"/>
  <c r="CE119" i="2"/>
  <c r="CD120" i="2" s="1"/>
  <c r="CE4" i="2"/>
  <c r="CD5" i="2" s="1"/>
  <c r="CE5" i="2"/>
  <c r="CD6" i="2" s="1"/>
  <c r="BZ20" i="2"/>
  <c r="BY21" i="2" s="1"/>
  <c r="BZ24" i="2"/>
  <c r="BY25" i="2" s="1"/>
  <c r="CE26" i="2"/>
  <c r="CD27" i="2" s="1"/>
  <c r="CE34" i="2"/>
  <c r="CD35" i="2" s="1"/>
  <c r="CE49" i="2"/>
  <c r="CD50" i="2" s="1"/>
  <c r="BZ78" i="2"/>
  <c r="BY79" i="2" s="1"/>
  <c r="BZ141" i="2"/>
  <c r="BY142" i="2" s="1"/>
  <c r="BZ23" i="2"/>
  <c r="BY24" i="2" s="1"/>
  <c r="BZ38" i="2"/>
  <c r="BY39" i="2" s="1"/>
  <c r="BZ44" i="2"/>
  <c r="BY45" i="2" s="1"/>
  <c r="CE62" i="2"/>
  <c r="CD63" i="2" s="1"/>
  <c r="BZ65" i="2"/>
  <c r="BY66" i="2" s="1"/>
  <c r="CE81" i="2"/>
  <c r="CD82" i="2" s="1"/>
  <c r="BZ94" i="2"/>
  <c r="BY95" i="2" s="1"/>
  <c r="BZ100" i="2"/>
  <c r="BY101" i="2" s="1"/>
  <c r="CE115" i="2"/>
  <c r="CD116" i="2" s="1"/>
  <c r="BZ124" i="2"/>
  <c r="BY125" i="2" s="1"/>
  <c r="CE133" i="2"/>
  <c r="CD134" i="2" s="1"/>
  <c r="CE27" i="2"/>
  <c r="CD28" i="2" s="1"/>
  <c r="CE98" i="2"/>
  <c r="CD99" i="2" s="1"/>
  <c r="CE131" i="2"/>
  <c r="CD132" i="2" s="1"/>
  <c r="CE9" i="2"/>
  <c r="CD10" i="2" s="1"/>
  <c r="CE12" i="2"/>
  <c r="CD13" i="2" s="1"/>
  <c r="CE16" i="2"/>
  <c r="CD17" i="2" s="1"/>
  <c r="CE25" i="2"/>
  <c r="CD26" i="2" s="1"/>
  <c r="CE30" i="2"/>
  <c r="CD31" i="2" s="1"/>
  <c r="CE57" i="2"/>
  <c r="CD58" i="2" s="1"/>
  <c r="CE7" i="2"/>
  <c r="CD8" i="2" s="1"/>
  <c r="CE11" i="2"/>
  <c r="CD12" i="2" s="1"/>
  <c r="CE28" i="2"/>
  <c r="CD29" i="2" s="1"/>
  <c r="CE23" i="2"/>
  <c r="CD24" i="2" s="1"/>
  <c r="CE29" i="2"/>
  <c r="CD30" i="2" s="1"/>
  <c r="CE35" i="2"/>
  <c r="CD36" i="2" s="1"/>
  <c r="CE38" i="2"/>
  <c r="CD39" i="2" s="1"/>
  <c r="CE41" i="2"/>
  <c r="CD42" i="2" s="1"/>
  <c r="BZ69" i="2"/>
  <c r="BY70" i="2" s="1"/>
  <c r="CE75" i="2"/>
  <c r="CD76" i="2" s="1"/>
  <c r="CE91" i="2"/>
  <c r="CD92" i="2" s="1"/>
  <c r="BZ97" i="2"/>
  <c r="BY98" i="2" s="1"/>
  <c r="CE142" i="2"/>
  <c r="CD143" i="2" s="1"/>
  <c r="CE18" i="2"/>
  <c r="CD19" i="2" s="1"/>
  <c r="CE102" i="2"/>
  <c r="CD103" i="2" s="1"/>
  <c r="CE54" i="2"/>
  <c r="CD55" i="2" s="1"/>
  <c r="CE73" i="2"/>
  <c r="CD74" i="2" s="1"/>
  <c r="CE95" i="2"/>
  <c r="CD96" i="2" s="1"/>
  <c r="CE8" i="2"/>
  <c r="CD9" i="2" s="1"/>
  <c r="CE21" i="2"/>
  <c r="CD22" i="2" s="1"/>
  <c r="BZ143" i="2"/>
  <c r="BZ139" i="2"/>
  <c r="BY140" i="2" s="1"/>
  <c r="BZ135" i="2"/>
  <c r="BY136" i="2" s="1"/>
  <c r="BZ131" i="2"/>
  <c r="BY132" i="2" s="1"/>
  <c r="BZ127" i="2"/>
  <c r="BY128" i="2" s="1"/>
  <c r="BZ123" i="2"/>
  <c r="BY124" i="2" s="1"/>
  <c r="BZ119" i="2"/>
  <c r="BY120" i="2" s="1"/>
  <c r="BZ115" i="2"/>
  <c r="BY116" i="2" s="1"/>
  <c r="BZ111" i="2"/>
  <c r="BY112" i="2" s="1"/>
  <c r="BZ107" i="2"/>
  <c r="BY108" i="2" s="1"/>
  <c r="BZ103" i="2"/>
  <c r="BY104" i="2" s="1"/>
  <c r="BZ99" i="2"/>
  <c r="BY100" i="2" s="1"/>
  <c r="BZ95" i="2"/>
  <c r="BY96" i="2" s="1"/>
  <c r="BZ91" i="2"/>
  <c r="BY92" i="2" s="1"/>
  <c r="BZ87" i="2"/>
  <c r="BY88" i="2" s="1"/>
  <c r="BZ83" i="2"/>
  <c r="BY84" i="2" s="1"/>
  <c r="BZ79" i="2"/>
  <c r="BY80" i="2" s="1"/>
  <c r="BZ75" i="2"/>
  <c r="BY76" i="2" s="1"/>
  <c r="BZ71" i="2"/>
  <c r="BY72" i="2" s="1"/>
  <c r="BZ67" i="2"/>
  <c r="BY68" i="2" s="1"/>
  <c r="BZ63" i="2"/>
  <c r="BY64" i="2" s="1"/>
  <c r="BZ59" i="2"/>
  <c r="BY60" i="2" s="1"/>
  <c r="BZ55" i="2"/>
  <c r="BY56" i="2" s="1"/>
  <c r="BZ51" i="2"/>
  <c r="BY52" i="2" s="1"/>
  <c r="BZ47" i="2"/>
  <c r="BY48" i="2" s="1"/>
  <c r="BZ43" i="2"/>
  <c r="BY44" i="2" s="1"/>
  <c r="BZ39" i="2"/>
  <c r="BY40" i="2" s="1"/>
  <c r="BZ35" i="2"/>
  <c r="BY36" i="2" s="1"/>
  <c r="BZ31" i="2"/>
  <c r="BY32" i="2" s="1"/>
  <c r="BZ128" i="2"/>
  <c r="BY129" i="2" s="1"/>
  <c r="BZ125" i="2"/>
  <c r="BY126" i="2" s="1"/>
  <c r="BZ122" i="2"/>
  <c r="BY123" i="2" s="1"/>
  <c r="BZ96" i="2"/>
  <c r="BY97" i="2" s="1"/>
  <c r="BZ93" i="2"/>
  <c r="BY94" i="2" s="1"/>
  <c r="BZ90" i="2"/>
  <c r="BY91" i="2" s="1"/>
  <c r="BZ64" i="2"/>
  <c r="BY65" i="2" s="1"/>
  <c r="BZ61" i="2"/>
  <c r="BY62" i="2" s="1"/>
  <c r="BZ58" i="2"/>
  <c r="BY59" i="2" s="1"/>
  <c r="BZ32" i="2"/>
  <c r="BY33" i="2" s="1"/>
  <c r="BZ140" i="2"/>
  <c r="BY141" i="2" s="1"/>
  <c r="BZ137" i="2"/>
  <c r="BY138" i="2" s="1"/>
  <c r="BZ134" i="2"/>
  <c r="BY135" i="2" s="1"/>
  <c r="BZ108" i="2"/>
  <c r="BY109" i="2" s="1"/>
  <c r="BZ105" i="2"/>
  <c r="BY106" i="2" s="1"/>
  <c r="BZ102" i="2"/>
  <c r="BY103" i="2" s="1"/>
  <c r="BZ120" i="2"/>
  <c r="BY121" i="2" s="1"/>
  <c r="BZ117" i="2"/>
  <c r="BY118" i="2" s="1"/>
  <c r="BZ114" i="2"/>
  <c r="BY115" i="2" s="1"/>
  <c r="BZ88" i="2"/>
  <c r="BY89" i="2" s="1"/>
  <c r="BZ85" i="2"/>
  <c r="BY86" i="2" s="1"/>
  <c r="BZ82" i="2"/>
  <c r="BY83" i="2" s="1"/>
  <c r="BZ56" i="2"/>
  <c r="BY57" i="2" s="1"/>
  <c r="BZ53" i="2"/>
  <c r="BY54" i="2" s="1"/>
  <c r="BZ50" i="2"/>
  <c r="BY51" i="2" s="1"/>
  <c r="BZ4" i="2"/>
  <c r="BY5" i="2" s="1"/>
  <c r="BZ138" i="2"/>
  <c r="BY139" i="2" s="1"/>
  <c r="BZ121" i="2"/>
  <c r="BY122" i="2" s="1"/>
  <c r="BZ104" i="2"/>
  <c r="BY105" i="2" s="1"/>
  <c r="BZ68" i="2"/>
  <c r="BY69" i="2" s="1"/>
  <c r="BZ62" i="2"/>
  <c r="BY63" i="2" s="1"/>
  <c r="BZ60" i="2"/>
  <c r="BY61" i="2" s="1"/>
  <c r="BZ54" i="2"/>
  <c r="BY55" i="2" s="1"/>
  <c r="BZ52" i="2"/>
  <c r="BY53" i="2" s="1"/>
  <c r="BZ46" i="2"/>
  <c r="BY47" i="2" s="1"/>
  <c r="BZ28" i="2"/>
  <c r="BY29" i="2" s="1"/>
  <c r="BZ26" i="2"/>
  <c r="BY27" i="2" s="1"/>
  <c r="BZ133" i="2"/>
  <c r="BY134" i="2" s="1"/>
  <c r="BZ116" i="2"/>
  <c r="BY117" i="2" s="1"/>
  <c r="BZ106" i="2"/>
  <c r="BY107" i="2" s="1"/>
  <c r="BZ80" i="2"/>
  <c r="BY81" i="2" s="1"/>
  <c r="BZ76" i="2"/>
  <c r="BY77" i="2" s="1"/>
  <c r="BZ74" i="2"/>
  <c r="BY75" i="2" s="1"/>
  <c r="BZ72" i="2"/>
  <c r="BY73" i="2" s="1"/>
  <c r="BZ70" i="2"/>
  <c r="BY71" i="2" s="1"/>
  <c r="BZ66" i="2"/>
  <c r="BY67" i="2" s="1"/>
  <c r="BZ132" i="2"/>
  <c r="BY133" i="2" s="1"/>
  <c r="BZ130" i="2"/>
  <c r="BY131" i="2" s="1"/>
  <c r="BZ113" i="2"/>
  <c r="BY114" i="2" s="1"/>
  <c r="BZ45" i="2"/>
  <c r="BY46" i="2" s="1"/>
  <c r="BZ41" i="2"/>
  <c r="BY42" i="2" s="1"/>
  <c r="BZ37" i="2"/>
  <c r="BY38" i="2" s="1"/>
  <c r="BZ29" i="2"/>
  <c r="BY30" i="2" s="1"/>
  <c r="BZ21" i="2"/>
  <c r="BY22" i="2" s="1"/>
  <c r="BZ19" i="2"/>
  <c r="BY20" i="2" s="1"/>
  <c r="BZ9" i="2"/>
  <c r="BY10" i="2" s="1"/>
  <c r="BZ8" i="2"/>
  <c r="BY9" i="2" s="1"/>
  <c r="BZ142" i="2"/>
  <c r="BY143" i="2" s="1"/>
  <c r="BZ17" i="2"/>
  <c r="BY18" i="2" s="1"/>
  <c r="BZ18" i="2"/>
  <c r="BY19" i="2" s="1"/>
  <c r="BZ22" i="2"/>
  <c r="BY23" i="2" s="1"/>
  <c r="BZ27" i="2"/>
  <c r="BY28" i="2" s="1"/>
  <c r="BZ42" i="2"/>
  <c r="BY43" i="2" s="1"/>
  <c r="CE66" i="2"/>
  <c r="CD67" i="2" s="1"/>
  <c r="CE105" i="2"/>
  <c r="CD106" i="2" s="1"/>
  <c r="BZ109" i="2"/>
  <c r="BY110" i="2" s="1"/>
  <c r="BZ129" i="2"/>
  <c r="BY130" i="2" s="1"/>
  <c r="CE134" i="2"/>
  <c r="CD135" i="2" s="1"/>
  <c r="BJ142" i="2"/>
  <c r="BI143" i="2" s="1"/>
  <c r="BJ138" i="2"/>
  <c r="BI139" i="2" s="1"/>
  <c r="BJ134" i="2"/>
  <c r="BI135" i="2" s="1"/>
  <c r="BJ130" i="2"/>
  <c r="BI131" i="2" s="1"/>
  <c r="BJ126" i="2"/>
  <c r="BI127" i="2" s="1"/>
  <c r="BJ122" i="2"/>
  <c r="BI123" i="2" s="1"/>
  <c r="BJ118" i="2"/>
  <c r="BI119" i="2" s="1"/>
  <c r="BJ114" i="2"/>
  <c r="BI115" i="2" s="1"/>
  <c r="BJ110" i="2"/>
  <c r="BI111" i="2" s="1"/>
  <c r="BJ106" i="2"/>
  <c r="BI107" i="2" s="1"/>
  <c r="BJ102" i="2"/>
  <c r="BI103" i="2" s="1"/>
  <c r="BJ98" i="2"/>
  <c r="BI99" i="2" s="1"/>
  <c r="BJ94" i="2"/>
  <c r="BI95" i="2" s="1"/>
  <c r="BJ90" i="2"/>
  <c r="BI91" i="2" s="1"/>
  <c r="BJ86" i="2"/>
  <c r="BI87" i="2" s="1"/>
  <c r="BJ82" i="2"/>
  <c r="BI83" i="2" s="1"/>
  <c r="BJ78" i="2"/>
  <c r="BI79" i="2" s="1"/>
  <c r="BJ74" i="2"/>
  <c r="BI75" i="2" s="1"/>
  <c r="BJ70" i="2"/>
  <c r="BI71" i="2" s="1"/>
  <c r="BJ66" i="2"/>
  <c r="BI67" i="2" s="1"/>
  <c r="BJ62" i="2"/>
  <c r="BI63" i="2" s="1"/>
  <c r="BJ58" i="2"/>
  <c r="BI59" i="2" s="1"/>
  <c r="BJ54" i="2"/>
  <c r="BI55" i="2" s="1"/>
  <c r="BJ50" i="2"/>
  <c r="BI51" i="2" s="1"/>
  <c r="BJ46" i="2"/>
  <c r="BI47" i="2" s="1"/>
  <c r="BJ42" i="2"/>
  <c r="BI43" i="2" s="1"/>
  <c r="BJ38" i="2"/>
  <c r="BI39" i="2" s="1"/>
  <c r="BJ34" i="2"/>
  <c r="BI35" i="2" s="1"/>
  <c r="BJ139" i="2"/>
  <c r="BI140" i="2" s="1"/>
  <c r="BJ136" i="2"/>
  <c r="BI137" i="2" s="1"/>
  <c r="BJ133" i="2"/>
  <c r="BI134" i="2" s="1"/>
  <c r="BJ107" i="2"/>
  <c r="BI108" i="2" s="1"/>
  <c r="BJ104" i="2"/>
  <c r="BI105" i="2" s="1"/>
  <c r="BJ101" i="2"/>
  <c r="BI102" i="2" s="1"/>
  <c r="BJ75" i="2"/>
  <c r="BI76" i="2" s="1"/>
  <c r="BJ72" i="2"/>
  <c r="BI73" i="2" s="1"/>
  <c r="BJ69" i="2"/>
  <c r="BI70" i="2" s="1"/>
  <c r="BJ43" i="2"/>
  <c r="BI44" i="2" s="1"/>
  <c r="BJ40" i="2"/>
  <c r="BI41" i="2" s="1"/>
  <c r="BJ37" i="2"/>
  <c r="BI38" i="2" s="1"/>
  <c r="BJ119" i="2"/>
  <c r="BI120" i="2" s="1"/>
  <c r="BJ116" i="2"/>
  <c r="BI117" i="2" s="1"/>
  <c r="BJ113" i="2"/>
  <c r="BI114" i="2" s="1"/>
  <c r="BJ131" i="2"/>
  <c r="BI132" i="2" s="1"/>
  <c r="BJ128" i="2"/>
  <c r="BI129" i="2" s="1"/>
  <c r="BJ125" i="2"/>
  <c r="BI126" i="2" s="1"/>
  <c r="BJ99" i="2"/>
  <c r="BI100" i="2" s="1"/>
  <c r="BJ96" i="2"/>
  <c r="BI97" i="2" s="1"/>
  <c r="BJ93" i="2"/>
  <c r="BI94" i="2" s="1"/>
  <c r="BJ67" i="2"/>
  <c r="BI68" i="2" s="1"/>
  <c r="BJ64" i="2"/>
  <c r="BI65" i="2" s="1"/>
  <c r="BJ61" i="2"/>
  <c r="BI62" i="2" s="1"/>
  <c r="BJ35" i="2"/>
  <c r="BI36" i="2" s="1"/>
  <c r="BJ32" i="2"/>
  <c r="BI33" i="2" s="1"/>
  <c r="BJ5" i="2"/>
  <c r="BI6" i="2" s="1"/>
  <c r="BJ15" i="2"/>
  <c r="BI16" i="2" s="1"/>
  <c r="BJ16" i="2"/>
  <c r="BI17" i="2" s="1"/>
  <c r="BJ80" i="2"/>
  <c r="BI81" i="2" s="1"/>
  <c r="BJ84" i="2"/>
  <c r="BI85" i="2" s="1"/>
  <c r="BJ88" i="2"/>
  <c r="BI89" i="2" s="1"/>
  <c r="BJ108" i="2"/>
  <c r="BI109" i="2" s="1"/>
  <c r="BJ135" i="2"/>
  <c r="BI136" i="2" s="1"/>
  <c r="BB140" i="2"/>
  <c r="BA141" i="2" s="1"/>
  <c r="BB139" i="2"/>
  <c r="BA140" i="2" s="1"/>
  <c r="BB129" i="2"/>
  <c r="BA130" i="2" s="1"/>
  <c r="BB118" i="2"/>
  <c r="BA119" i="2" s="1"/>
  <c r="BB108" i="2"/>
  <c r="BA109" i="2" s="1"/>
  <c r="BB107" i="2"/>
  <c r="BA108" i="2" s="1"/>
  <c r="BB97" i="2"/>
  <c r="BA98" i="2" s="1"/>
  <c r="BB86" i="2"/>
  <c r="BA87" i="2" s="1"/>
  <c r="BB76" i="2"/>
  <c r="BA77" i="2" s="1"/>
  <c r="BB72" i="2"/>
  <c r="BA73" i="2" s="1"/>
  <c r="BB68" i="2"/>
  <c r="BA69" i="2" s="1"/>
  <c r="BB138" i="2"/>
  <c r="BA139" i="2" s="1"/>
  <c r="BB137" i="2"/>
  <c r="BA138" i="2" s="1"/>
  <c r="BB136" i="2"/>
  <c r="BA137" i="2" s="1"/>
  <c r="BB115" i="2"/>
  <c r="BA116" i="2" s="1"/>
  <c r="BB114" i="2"/>
  <c r="BA115" i="2" s="1"/>
  <c r="BB113" i="2"/>
  <c r="BA114" i="2" s="1"/>
  <c r="BB112" i="2"/>
  <c r="BA113" i="2" s="1"/>
  <c r="BB91" i="2"/>
  <c r="BA92" i="2" s="1"/>
  <c r="BB90" i="2"/>
  <c r="BA91" i="2" s="1"/>
  <c r="BB89" i="2"/>
  <c r="BA90" i="2" s="1"/>
  <c r="BB88" i="2"/>
  <c r="BA89" i="2" s="1"/>
  <c r="BB70" i="2"/>
  <c r="BA71" i="2" s="1"/>
  <c r="BB126" i="2"/>
  <c r="BA127" i="2" s="1"/>
  <c r="BB122" i="2"/>
  <c r="BA123" i="2" s="1"/>
  <c r="BB116" i="2"/>
  <c r="BA117" i="2" s="1"/>
  <c r="BB109" i="2"/>
  <c r="BA110" i="2" s="1"/>
  <c r="BB85" i="2"/>
  <c r="BA86" i="2" s="1"/>
  <c r="BB79" i="2"/>
  <c r="BA80" i="2" s="1"/>
  <c r="BB59" i="2"/>
  <c r="BA60" i="2" s="1"/>
  <c r="BB55" i="2"/>
  <c r="BA56" i="2" s="1"/>
  <c r="BB51" i="2"/>
  <c r="BA52" i="2" s="1"/>
  <c r="BB47" i="2"/>
  <c r="BA48" i="2" s="1"/>
  <c r="BB43" i="2"/>
  <c r="BA44" i="2" s="1"/>
  <c r="BB144" i="2"/>
  <c r="BB133" i="2"/>
  <c r="BA134" i="2" s="1"/>
  <c r="BB123" i="2"/>
  <c r="BA124" i="2" s="1"/>
  <c r="BB117" i="2"/>
  <c r="BA118" i="2" s="1"/>
  <c r="BB110" i="2"/>
  <c r="BA111" i="2" s="1"/>
  <c r="BB104" i="2"/>
  <c r="BA105" i="2" s="1"/>
  <c r="BB98" i="2"/>
  <c r="BA99" i="2" s="1"/>
  <c r="BB92" i="2"/>
  <c r="BA93" i="2" s="1"/>
  <c r="BB141" i="2"/>
  <c r="BA142" i="2" s="1"/>
  <c r="BB130" i="2"/>
  <c r="BA131" i="2" s="1"/>
  <c r="BB127" i="2"/>
  <c r="BA128" i="2" s="1"/>
  <c r="BB111" i="2"/>
  <c r="BA112" i="2" s="1"/>
  <c r="BB105" i="2"/>
  <c r="BA106" i="2" s="1"/>
  <c r="BB99" i="2"/>
  <c r="BA100" i="2" s="1"/>
  <c r="BB93" i="2"/>
  <c r="BA94" i="2" s="1"/>
  <c r="BB80" i="2"/>
  <c r="BA81" i="2" s="1"/>
  <c r="BB69" i="2"/>
  <c r="BA70" i="2" s="1"/>
  <c r="BB67" i="2"/>
  <c r="BA68" i="2" s="1"/>
  <c r="BB58" i="2"/>
  <c r="BA59" i="2" s="1"/>
  <c r="BB54" i="2"/>
  <c r="BA55" i="2" s="1"/>
  <c r="BB50" i="2"/>
  <c r="BA51" i="2" s="1"/>
  <c r="BB132" i="2"/>
  <c r="BA133" i="2" s="1"/>
  <c r="BB121" i="2"/>
  <c r="BA122" i="2" s="1"/>
  <c r="BB103" i="2"/>
  <c r="BA104" i="2" s="1"/>
  <c r="BB84" i="2"/>
  <c r="BA85" i="2" s="1"/>
  <c r="BB78" i="2"/>
  <c r="BA79" i="2" s="1"/>
  <c r="BB61" i="2"/>
  <c r="BA62" i="2" s="1"/>
  <c r="BB60" i="2"/>
  <c r="BA61" i="2" s="1"/>
  <c r="BB65" i="2"/>
  <c r="BA66" i="2" s="1"/>
  <c r="BB48" i="2"/>
  <c r="BA49" i="2" s="1"/>
  <c r="BB44" i="2"/>
  <c r="BA45" i="2" s="1"/>
  <c r="BB41" i="2"/>
  <c r="BA42" i="2" s="1"/>
  <c r="BB30" i="2"/>
  <c r="BA31" i="2" s="1"/>
  <c r="BB20" i="2"/>
  <c r="BA21" i="2" s="1"/>
  <c r="BB19" i="2"/>
  <c r="BA20" i="2" s="1"/>
  <c r="BB9" i="2"/>
  <c r="BA10" i="2" s="1"/>
  <c r="BB124" i="2"/>
  <c r="BA125" i="2" s="1"/>
  <c r="BB119" i="2"/>
  <c r="BA120" i="2" s="1"/>
  <c r="BB100" i="2"/>
  <c r="BA101" i="2" s="1"/>
  <c r="BB95" i="2"/>
  <c r="BA96" i="2" s="1"/>
  <c r="BB74" i="2"/>
  <c r="BA75" i="2" s="1"/>
  <c r="BB66" i="2"/>
  <c r="BA67" i="2" s="1"/>
  <c r="BB63" i="2"/>
  <c r="BA64" i="2" s="1"/>
  <c r="BB45" i="2"/>
  <c r="BA46" i="2" s="1"/>
  <c r="BB40" i="2"/>
  <c r="BA41" i="2" s="1"/>
  <c r="BB39" i="2"/>
  <c r="BA40" i="2" s="1"/>
  <c r="BB29" i="2"/>
  <c r="BA30" i="2" s="1"/>
  <c r="BB18" i="2"/>
  <c r="BA19" i="2" s="1"/>
  <c r="BB8" i="2"/>
  <c r="BA9" i="2" s="1"/>
  <c r="BB7" i="2"/>
  <c r="BA8" i="2" s="1"/>
  <c r="BB135" i="2"/>
  <c r="BA136" i="2" s="1"/>
  <c r="BB82" i="2"/>
  <c r="BA83" i="2" s="1"/>
  <c r="BB52" i="2"/>
  <c r="BA53" i="2" s="1"/>
  <c r="BB49" i="2"/>
  <c r="BA50" i="2" s="1"/>
  <c r="BB46" i="2"/>
  <c r="BA47" i="2" s="1"/>
  <c r="BB38" i="2"/>
  <c r="BA39" i="2" s="1"/>
  <c r="BB28" i="2"/>
  <c r="BA29" i="2" s="1"/>
  <c r="BB27" i="2"/>
  <c r="BA28" i="2" s="1"/>
  <c r="BB17" i="2"/>
  <c r="BA18" i="2" s="1"/>
  <c r="BB6" i="2"/>
  <c r="BA7" i="2" s="1"/>
  <c r="BB5" i="2"/>
  <c r="BA6" i="2" s="1"/>
  <c r="BB143" i="2"/>
  <c r="BA144" i="2" s="1"/>
  <c r="BB142" i="2"/>
  <c r="BA143" i="2" s="1"/>
  <c r="BB131" i="2"/>
  <c r="BA132" i="2" s="1"/>
  <c r="BB34" i="2"/>
  <c r="BA35" i="2" s="1"/>
  <c r="BB24" i="2"/>
  <c r="BA25" i="2" s="1"/>
  <c r="BB23" i="2"/>
  <c r="BA24" i="2" s="1"/>
  <c r="BB13" i="2"/>
  <c r="BA14" i="2" s="1"/>
  <c r="BB128" i="2"/>
  <c r="BA129" i="2" s="1"/>
  <c r="BB101" i="2"/>
  <c r="BA102" i="2" s="1"/>
  <c r="BB83" i="2"/>
  <c r="BA84" i="2" s="1"/>
  <c r="BB81" i="2"/>
  <c r="BA82" i="2" s="1"/>
  <c r="BB77" i="2"/>
  <c r="BA78" i="2" s="1"/>
  <c r="BB73" i="2"/>
  <c r="BA74" i="2" s="1"/>
  <c r="BB62" i="2"/>
  <c r="BA63" i="2" s="1"/>
  <c r="BB57" i="2"/>
  <c r="BA58" i="2" s="1"/>
  <c r="BB33" i="2"/>
  <c r="BA34" i="2" s="1"/>
  <c r="BB22" i="2"/>
  <c r="BA23" i="2" s="1"/>
  <c r="BB12" i="2"/>
  <c r="BA13" i="2" s="1"/>
  <c r="BB11" i="2"/>
  <c r="BA12" i="2" s="1"/>
  <c r="BB87" i="2"/>
  <c r="BA88" i="2" s="1"/>
  <c r="BB96" i="2"/>
  <c r="BA97" i="2" s="1"/>
  <c r="BA11" i="2"/>
  <c r="BB14" i="2"/>
  <c r="BA15" i="2" s="1"/>
  <c r="BB75" i="2"/>
  <c r="BA76" i="2" s="1"/>
  <c r="BB102" i="2"/>
  <c r="BA103" i="2" s="1"/>
  <c r="BB120" i="2"/>
  <c r="BA121" i="2" s="1"/>
  <c r="BB125" i="2"/>
  <c r="BA126" i="2" s="1"/>
  <c r="BB42" i="2"/>
  <c r="BA43" i="2" s="1"/>
  <c r="BA17" i="2"/>
  <c r="BB31" i="2"/>
  <c r="BA32" i="2" s="1"/>
  <c r="BB35" i="2"/>
  <c r="BA36" i="2" s="1"/>
  <c r="BB37" i="2"/>
  <c r="BA38" i="2" s="1"/>
  <c r="BB64" i="2"/>
  <c r="BA65" i="2" s="1"/>
  <c r="BB26" i="2"/>
  <c r="BA27" i="2" s="1"/>
  <c r="BB134" i="2"/>
  <c r="BA135" i="2" s="1"/>
  <c r="BB21" i="2"/>
  <c r="BA22" i="2" s="1"/>
  <c r="BB25" i="2"/>
  <c r="BA26" i="2" s="1"/>
  <c r="BB15" i="2"/>
  <c r="BA16" i="2" s="1"/>
  <c r="BB36" i="2"/>
  <c r="BA37" i="2" s="1"/>
  <c r="BB53" i="2"/>
  <c r="BA54" i="2" s="1"/>
  <c r="BB71" i="2"/>
  <c r="BA72" i="2" s="1"/>
  <c r="BB94" i="2"/>
  <c r="BA95" i="2" s="1"/>
  <c r="BB56" i="2"/>
  <c r="BA57" i="2" s="1"/>
  <c r="BB32" i="2"/>
  <c r="BA33" i="2" s="1"/>
  <c r="BB106" i="2"/>
  <c r="BA107" i="2" s="1"/>
  <c r="AX64" i="2"/>
  <c r="AW65" i="2" s="1"/>
  <c r="AX70" i="2"/>
  <c r="AW71" i="2" s="1"/>
  <c r="AX75" i="2"/>
  <c r="AW76" i="2" s="1"/>
  <c r="AP86" i="2"/>
  <c r="AO87" i="2" s="1"/>
  <c r="AX94" i="2"/>
  <c r="AW95" i="2" s="1"/>
  <c r="AT99" i="2"/>
  <c r="AS100" i="2" s="1"/>
  <c r="AX106" i="2"/>
  <c r="AW107" i="2" s="1"/>
  <c r="AP116" i="2"/>
  <c r="AO117" i="2" s="1"/>
  <c r="AP134" i="2"/>
  <c r="AO135" i="2" s="1"/>
  <c r="AP137" i="2"/>
  <c r="AO138" i="2" s="1"/>
  <c r="AP5" i="2"/>
  <c r="AO6" i="2" s="1"/>
  <c r="AT7" i="2"/>
  <c r="AS8" i="2" s="1"/>
  <c r="AP9" i="2"/>
  <c r="AO10" i="2" s="1"/>
  <c r="AX15" i="2"/>
  <c r="AW16" i="2" s="1"/>
  <c r="AT17" i="2"/>
  <c r="AS18" i="2" s="1"/>
  <c r="AT18" i="2"/>
  <c r="AS19" i="2" s="1"/>
  <c r="AP20" i="2"/>
  <c r="AO21" i="2" s="1"/>
  <c r="AX26" i="2"/>
  <c r="AW27" i="2" s="1"/>
  <c r="AT28" i="2"/>
  <c r="AS29" i="2" s="1"/>
  <c r="AP30" i="2"/>
  <c r="AO31" i="2" s="1"/>
  <c r="AP31" i="2"/>
  <c r="AO32" i="2" s="1"/>
  <c r="AX36" i="2"/>
  <c r="AW37" i="2" s="1"/>
  <c r="AX37" i="2"/>
  <c r="AW38" i="2" s="1"/>
  <c r="AT39" i="2"/>
  <c r="AS40" i="2" s="1"/>
  <c r="AP41" i="2"/>
  <c r="AO42" i="2" s="1"/>
  <c r="AX50" i="2"/>
  <c r="AW51" i="2" s="1"/>
  <c r="AP66" i="2"/>
  <c r="AO67" i="2" s="1"/>
  <c r="AX67" i="2"/>
  <c r="AW68" i="2" s="1"/>
  <c r="AT72" i="2"/>
  <c r="AS73" i="2" s="1"/>
  <c r="AP80" i="2"/>
  <c r="AO81" i="2" s="1"/>
  <c r="AT86" i="2"/>
  <c r="AS87" i="2" s="1"/>
  <c r="AT88" i="2"/>
  <c r="AS89" i="2" s="1"/>
  <c r="AP97" i="2"/>
  <c r="AO98" i="2" s="1"/>
  <c r="AT111" i="2"/>
  <c r="AS112" i="2" s="1"/>
  <c r="AX118" i="2"/>
  <c r="AW119" i="2" s="1"/>
  <c r="AP136" i="2"/>
  <c r="AO137" i="2" s="1"/>
  <c r="AP125" i="2"/>
  <c r="AO126" i="2" s="1"/>
  <c r="AP115" i="2"/>
  <c r="AO116" i="2" s="1"/>
  <c r="AP114" i="2"/>
  <c r="AO115" i="2" s="1"/>
  <c r="AP104" i="2"/>
  <c r="AO105" i="2" s="1"/>
  <c r="AP93" i="2"/>
  <c r="AO94" i="2" s="1"/>
  <c r="AP83" i="2"/>
  <c r="AO84" i="2" s="1"/>
  <c r="AP82" i="2"/>
  <c r="AO83" i="2" s="1"/>
  <c r="AP75" i="2"/>
  <c r="AO76" i="2" s="1"/>
  <c r="AP71" i="2"/>
  <c r="AO72" i="2" s="1"/>
  <c r="AP126" i="2"/>
  <c r="AO127" i="2" s="1"/>
  <c r="AP124" i="2"/>
  <c r="AO125" i="2" s="1"/>
  <c r="AP123" i="2"/>
  <c r="AO124" i="2" s="1"/>
  <c r="AP102" i="2"/>
  <c r="AO103" i="2" s="1"/>
  <c r="AP101" i="2"/>
  <c r="AO102" i="2" s="1"/>
  <c r="AP100" i="2"/>
  <c r="AO101" i="2" s="1"/>
  <c r="AP99" i="2"/>
  <c r="AO100" i="2" s="1"/>
  <c r="AP78" i="2"/>
  <c r="AO79" i="2" s="1"/>
  <c r="AP77" i="2"/>
  <c r="AO78" i="2" s="1"/>
  <c r="AP142" i="2"/>
  <c r="AO143" i="2" s="1"/>
  <c r="AP135" i="2"/>
  <c r="AO136" i="2" s="1"/>
  <c r="AP128" i="2"/>
  <c r="AO129" i="2" s="1"/>
  <c r="AP113" i="2"/>
  <c r="AO114" i="2" s="1"/>
  <c r="AP94" i="2"/>
  <c r="AO95" i="2" s="1"/>
  <c r="AP88" i="2"/>
  <c r="AO89" i="2" s="1"/>
  <c r="AP74" i="2"/>
  <c r="AO75" i="2" s="1"/>
  <c r="AP73" i="2"/>
  <c r="AO74" i="2" s="1"/>
  <c r="AP72" i="2"/>
  <c r="AO73" i="2" s="1"/>
  <c r="AP58" i="2"/>
  <c r="AO59" i="2" s="1"/>
  <c r="AP54" i="2"/>
  <c r="AO55" i="2" s="1"/>
  <c r="AP50" i="2"/>
  <c r="AO51" i="2" s="1"/>
  <c r="AP46" i="2"/>
  <c r="AO47" i="2" s="1"/>
  <c r="AP132" i="2"/>
  <c r="AO133" i="2" s="1"/>
  <c r="AP119" i="2"/>
  <c r="AO120" i="2" s="1"/>
  <c r="AP107" i="2"/>
  <c r="AO108" i="2" s="1"/>
  <c r="AP89" i="2"/>
  <c r="AO90" i="2" s="1"/>
  <c r="AP76" i="2"/>
  <c r="AO77" i="2" s="1"/>
  <c r="AP65" i="2"/>
  <c r="AO66" i="2" s="1"/>
  <c r="AP139" i="2"/>
  <c r="AO140" i="2" s="1"/>
  <c r="AP129" i="2"/>
  <c r="AO130" i="2" s="1"/>
  <c r="AP120" i="2"/>
  <c r="AO121" i="2" s="1"/>
  <c r="AP108" i="2"/>
  <c r="AO109" i="2" s="1"/>
  <c r="AP95" i="2"/>
  <c r="AO96" i="2" s="1"/>
  <c r="AP90" i="2"/>
  <c r="AO91" i="2" s="1"/>
  <c r="AP64" i="2"/>
  <c r="AO65" i="2" s="1"/>
  <c r="AP63" i="2"/>
  <c r="AO64" i="2" s="1"/>
  <c r="AP57" i="2"/>
  <c r="AO58" i="2" s="1"/>
  <c r="AP53" i="2"/>
  <c r="AO54" i="2" s="1"/>
  <c r="AP49" i="2"/>
  <c r="AO50" i="2" s="1"/>
  <c r="AP138" i="2"/>
  <c r="AO139" i="2" s="1"/>
  <c r="AP131" i="2"/>
  <c r="AO132" i="2" s="1"/>
  <c r="AP118" i="2"/>
  <c r="AO119" i="2" s="1"/>
  <c r="AP112" i="2"/>
  <c r="AO113" i="2" s="1"/>
  <c r="AP106" i="2"/>
  <c r="AO107" i="2" s="1"/>
  <c r="AP87" i="2"/>
  <c r="AO88" i="2" s="1"/>
  <c r="AP70" i="2"/>
  <c r="AO71" i="2" s="1"/>
  <c r="AP69" i="2"/>
  <c r="AO70" i="2" s="1"/>
  <c r="AP68" i="2"/>
  <c r="AO69" i="2" s="1"/>
  <c r="AP67" i="2"/>
  <c r="AO68" i="2" s="1"/>
  <c r="AX8" i="2"/>
  <c r="AW9" i="2" s="1"/>
  <c r="AX9" i="2"/>
  <c r="AW10" i="2" s="1"/>
  <c r="AT11" i="2"/>
  <c r="AS12" i="2" s="1"/>
  <c r="AP13" i="2"/>
  <c r="AO14" i="2" s="1"/>
  <c r="AX19" i="2"/>
  <c r="AW20" i="2" s="1"/>
  <c r="AT21" i="2"/>
  <c r="AS22" i="2" s="1"/>
  <c r="AT22" i="2"/>
  <c r="AS23" i="2" s="1"/>
  <c r="AP24" i="2"/>
  <c r="AO25" i="2" s="1"/>
  <c r="AX30" i="2"/>
  <c r="AW31" i="2" s="1"/>
  <c r="AT32" i="2"/>
  <c r="AS33" i="2" s="1"/>
  <c r="AP34" i="2"/>
  <c r="AO35" i="2" s="1"/>
  <c r="AP35" i="2"/>
  <c r="AO36" i="2" s="1"/>
  <c r="AX40" i="2"/>
  <c r="AW41" i="2" s="1"/>
  <c r="AX41" i="2"/>
  <c r="AW42" i="2" s="1"/>
  <c r="AT43" i="2"/>
  <c r="AS44" i="2" s="1"/>
  <c r="AT44" i="2"/>
  <c r="AS45" i="2" s="1"/>
  <c r="AP48" i="2"/>
  <c r="AO49" i="2" s="1"/>
  <c r="AP51" i="2"/>
  <c r="AO52" i="2" s="1"/>
  <c r="AT55" i="2"/>
  <c r="AS56" i="2" s="1"/>
  <c r="AX76" i="2"/>
  <c r="AW77" i="2" s="1"/>
  <c r="AX93" i="2"/>
  <c r="AW94" i="2" s="1"/>
  <c r="AP98" i="2"/>
  <c r="AO99" i="2" s="1"/>
  <c r="AX100" i="2"/>
  <c r="AW101" i="2" s="1"/>
  <c r="AX119" i="2"/>
  <c r="AW120" i="2" s="1"/>
  <c r="AX124" i="2"/>
  <c r="AW125" i="2" s="1"/>
  <c r="AP144" i="2"/>
  <c r="AT144" i="2"/>
  <c r="AT134" i="2"/>
  <c r="AS135" i="2" s="1"/>
  <c r="AT133" i="2"/>
  <c r="AS134" i="2" s="1"/>
  <c r="AT123" i="2"/>
  <c r="AS124" i="2" s="1"/>
  <c r="AT112" i="2"/>
  <c r="AS113" i="2" s="1"/>
  <c r="AT102" i="2"/>
  <c r="AS103" i="2" s="1"/>
  <c r="AT101" i="2"/>
  <c r="AS102" i="2" s="1"/>
  <c r="AT91" i="2"/>
  <c r="AS92" i="2" s="1"/>
  <c r="AT80" i="2"/>
  <c r="AS81" i="2" s="1"/>
  <c r="AT74" i="2"/>
  <c r="AS75" i="2" s="1"/>
  <c r="AT70" i="2"/>
  <c r="AS71" i="2" s="1"/>
  <c r="AT132" i="2"/>
  <c r="AS133" i="2" s="1"/>
  <c r="AT131" i="2"/>
  <c r="AS132" i="2" s="1"/>
  <c r="AT130" i="2"/>
  <c r="AS131" i="2" s="1"/>
  <c r="AT129" i="2"/>
  <c r="AS130" i="2" s="1"/>
  <c r="AT128" i="2"/>
  <c r="AS129" i="2" s="1"/>
  <c r="AT127" i="2"/>
  <c r="AS128" i="2" s="1"/>
  <c r="AT126" i="2"/>
  <c r="AS127" i="2" s="1"/>
  <c r="AT105" i="2"/>
  <c r="AS106" i="2" s="1"/>
  <c r="AT104" i="2"/>
  <c r="AS105" i="2" s="1"/>
  <c r="AT103" i="2"/>
  <c r="AS104" i="2" s="1"/>
  <c r="AT81" i="2"/>
  <c r="AS82" i="2" s="1"/>
  <c r="AT75" i="2"/>
  <c r="AS76" i="2" s="1"/>
  <c r="AT139" i="2"/>
  <c r="AS140" i="2" s="1"/>
  <c r="AT120" i="2"/>
  <c r="AS121" i="2" s="1"/>
  <c r="AT108" i="2"/>
  <c r="AS109" i="2" s="1"/>
  <c r="AT95" i="2"/>
  <c r="AS96" i="2" s="1"/>
  <c r="AT83" i="2"/>
  <c r="AS84" i="2" s="1"/>
  <c r="AT77" i="2"/>
  <c r="AS78" i="2" s="1"/>
  <c r="AT76" i="2"/>
  <c r="AS77" i="2" s="1"/>
  <c r="AT64" i="2"/>
  <c r="AS65" i="2" s="1"/>
  <c r="AT57" i="2"/>
  <c r="AS58" i="2" s="1"/>
  <c r="AT53" i="2"/>
  <c r="AS54" i="2" s="1"/>
  <c r="AT49" i="2"/>
  <c r="AS50" i="2" s="1"/>
  <c r="AT45" i="2"/>
  <c r="AS46" i="2" s="1"/>
  <c r="AT143" i="2"/>
  <c r="AS144" i="2" s="1"/>
  <c r="AT136" i="2"/>
  <c r="AS137" i="2" s="1"/>
  <c r="AT125" i="2"/>
  <c r="AS126" i="2" s="1"/>
  <c r="AT121" i="2"/>
  <c r="AS122" i="2" s="1"/>
  <c r="AT114" i="2"/>
  <c r="AS115" i="2" s="1"/>
  <c r="AT109" i="2"/>
  <c r="AS110" i="2" s="1"/>
  <c r="AT96" i="2"/>
  <c r="AS97" i="2" s="1"/>
  <c r="AT90" i="2"/>
  <c r="AS91" i="2" s="1"/>
  <c r="AT84" i="2"/>
  <c r="AS85" i="2" s="1"/>
  <c r="AT63" i="2"/>
  <c r="AS64" i="2" s="1"/>
  <c r="AT62" i="2"/>
  <c r="AS63" i="2" s="1"/>
  <c r="AT140" i="2"/>
  <c r="AS141" i="2" s="1"/>
  <c r="AT115" i="2"/>
  <c r="AS116" i="2" s="1"/>
  <c r="AT97" i="2"/>
  <c r="AS98" i="2" s="1"/>
  <c r="AT85" i="2"/>
  <c r="AS86" i="2" s="1"/>
  <c r="AT78" i="2"/>
  <c r="AS79" i="2" s="1"/>
  <c r="AT61" i="2"/>
  <c r="AS62" i="2" s="1"/>
  <c r="AT56" i="2"/>
  <c r="AS57" i="2" s="1"/>
  <c r="AT52" i="2"/>
  <c r="AS53" i="2" s="1"/>
  <c r="AT48" i="2"/>
  <c r="AS49" i="2" s="1"/>
  <c r="AT142" i="2"/>
  <c r="AS143" i="2" s="1"/>
  <c r="AT135" i="2"/>
  <c r="AS136" i="2" s="1"/>
  <c r="AT124" i="2"/>
  <c r="AS125" i="2" s="1"/>
  <c r="AT119" i="2"/>
  <c r="AS120" i="2" s="1"/>
  <c r="AT113" i="2"/>
  <c r="AS114" i="2" s="1"/>
  <c r="AT107" i="2"/>
  <c r="AS108" i="2" s="1"/>
  <c r="AT94" i="2"/>
  <c r="AS95" i="2" s="1"/>
  <c r="AT89" i="2"/>
  <c r="AS90" i="2" s="1"/>
  <c r="AT82" i="2"/>
  <c r="AS83" i="2" s="1"/>
  <c r="AT65" i="2"/>
  <c r="AS66" i="2" s="1"/>
  <c r="AX10" i="2"/>
  <c r="AW11" i="2" s="1"/>
  <c r="AT12" i="2"/>
  <c r="AS13" i="2" s="1"/>
  <c r="AP14" i="2"/>
  <c r="AO15" i="2" s="1"/>
  <c r="AP15" i="2"/>
  <c r="AO16" i="2" s="1"/>
  <c r="AX20" i="2"/>
  <c r="AW21" i="2" s="1"/>
  <c r="AX21" i="2"/>
  <c r="AW22" i="2" s="1"/>
  <c r="AT23" i="2"/>
  <c r="AS24" i="2" s="1"/>
  <c r="AP25" i="2"/>
  <c r="AO26" i="2" s="1"/>
  <c r="AX31" i="2"/>
  <c r="AW32" i="2" s="1"/>
  <c r="AT33" i="2"/>
  <c r="AS34" i="2" s="1"/>
  <c r="AT34" i="2"/>
  <c r="AS35" i="2" s="1"/>
  <c r="AP36" i="2"/>
  <c r="AO37" i="2" s="1"/>
  <c r="AX42" i="2"/>
  <c r="AW43" i="2" s="1"/>
  <c r="AT54" i="2"/>
  <c r="AS55" i="2" s="1"/>
  <c r="AX58" i="2"/>
  <c r="AW59" i="2" s="1"/>
  <c r="AP60" i="2"/>
  <c r="AO61" i="2" s="1"/>
  <c r="AX65" i="2"/>
  <c r="AW66" i="2" s="1"/>
  <c r="AT68" i="2"/>
  <c r="AS69" i="2" s="1"/>
  <c r="AP81" i="2"/>
  <c r="AO82" i="2" s="1"/>
  <c r="AP85" i="2"/>
  <c r="AO86" i="2" s="1"/>
  <c r="AT87" i="2"/>
  <c r="AS88" i="2" s="1"/>
  <c r="AT98" i="2"/>
  <c r="AS99" i="2" s="1"/>
  <c r="AX105" i="2"/>
  <c r="AW106" i="2" s="1"/>
  <c r="AP110" i="2"/>
  <c r="AO111" i="2" s="1"/>
  <c r="AX112" i="2"/>
  <c r="AW113" i="2" s="1"/>
  <c r="AT117" i="2"/>
  <c r="AS118" i="2" s="1"/>
  <c r="AP122" i="2"/>
  <c r="AO123" i="2" s="1"/>
  <c r="AX127" i="2"/>
  <c r="AW128" i="2" s="1"/>
  <c r="AP130" i="2"/>
  <c r="AO131" i="2" s="1"/>
  <c r="AT141" i="2"/>
  <c r="AS142" i="2" s="1"/>
  <c r="AX142" i="2"/>
  <c r="AW143" i="2" s="1"/>
  <c r="AX131" i="2"/>
  <c r="AW132" i="2" s="1"/>
  <c r="AX121" i="2"/>
  <c r="AW122" i="2" s="1"/>
  <c r="AX120" i="2"/>
  <c r="AW121" i="2" s="1"/>
  <c r="AX110" i="2"/>
  <c r="AW111" i="2" s="1"/>
  <c r="AX99" i="2"/>
  <c r="AW100" i="2" s="1"/>
  <c r="AX89" i="2"/>
  <c r="AW90" i="2" s="1"/>
  <c r="AX88" i="2"/>
  <c r="AW89" i="2" s="1"/>
  <c r="AX78" i="2"/>
  <c r="AW79" i="2" s="1"/>
  <c r="AX73" i="2"/>
  <c r="AW74" i="2" s="1"/>
  <c r="AX69" i="2"/>
  <c r="AW70" i="2" s="1"/>
  <c r="AX136" i="2"/>
  <c r="AW137" i="2" s="1"/>
  <c r="AX135" i="2"/>
  <c r="AW136" i="2" s="1"/>
  <c r="AX134" i="2"/>
  <c r="AW135" i="2" s="1"/>
  <c r="AX133" i="2"/>
  <c r="AW134" i="2" s="1"/>
  <c r="AX132" i="2"/>
  <c r="AW133" i="2" s="1"/>
  <c r="AX109" i="2"/>
  <c r="AW110" i="2" s="1"/>
  <c r="AX87" i="2"/>
  <c r="AW88" i="2" s="1"/>
  <c r="AX86" i="2"/>
  <c r="AW87" i="2" s="1"/>
  <c r="AX85" i="2"/>
  <c r="AW86" i="2" s="1"/>
  <c r="AX72" i="2"/>
  <c r="AW73" i="2" s="1"/>
  <c r="AX143" i="2"/>
  <c r="AW144" i="2" s="1"/>
  <c r="AX140" i="2"/>
  <c r="AW141" i="2" s="1"/>
  <c r="AX125" i="2"/>
  <c r="AW126" i="2" s="1"/>
  <c r="AX115" i="2"/>
  <c r="AW116" i="2" s="1"/>
  <c r="AX102" i="2"/>
  <c r="AW103" i="2" s="1"/>
  <c r="AX90" i="2"/>
  <c r="AW91" i="2" s="1"/>
  <c r="AX84" i="2"/>
  <c r="AW85" i="2" s="1"/>
  <c r="AX62" i="2"/>
  <c r="AW63" i="2" s="1"/>
  <c r="AX61" i="2"/>
  <c r="AW62" i="2" s="1"/>
  <c r="AX56" i="2"/>
  <c r="AW57" i="2" s="1"/>
  <c r="AX52" i="2"/>
  <c r="AW53" i="2" s="1"/>
  <c r="AX48" i="2"/>
  <c r="AW49" i="2" s="1"/>
  <c r="AX44" i="2"/>
  <c r="AW45" i="2" s="1"/>
  <c r="AX129" i="2"/>
  <c r="AW130" i="2" s="1"/>
  <c r="AX116" i="2"/>
  <c r="AW117" i="2" s="1"/>
  <c r="AX103" i="2"/>
  <c r="AW104" i="2" s="1"/>
  <c r="AX97" i="2"/>
  <c r="AW98" i="2" s="1"/>
  <c r="AX91" i="2"/>
  <c r="AW92" i="2" s="1"/>
  <c r="AX60" i="2"/>
  <c r="AW61" i="2" s="1"/>
  <c r="AX144" i="2"/>
  <c r="AX137" i="2"/>
  <c r="AW138" i="2" s="1"/>
  <c r="AX126" i="2"/>
  <c r="AW127" i="2" s="1"/>
  <c r="AX122" i="2"/>
  <c r="AW123" i="2" s="1"/>
  <c r="AX104" i="2"/>
  <c r="AW105" i="2" s="1"/>
  <c r="AX98" i="2"/>
  <c r="AW99" i="2" s="1"/>
  <c r="AX92" i="2"/>
  <c r="AW93" i="2" s="1"/>
  <c r="AX79" i="2"/>
  <c r="AW80" i="2" s="1"/>
  <c r="AX59" i="2"/>
  <c r="AW60" i="2" s="1"/>
  <c r="AX55" i="2"/>
  <c r="AW56" i="2" s="1"/>
  <c r="AX51" i="2"/>
  <c r="AW52" i="2" s="1"/>
  <c r="AX47" i="2"/>
  <c r="AW48" i="2" s="1"/>
  <c r="AX114" i="2"/>
  <c r="AW115" i="2" s="1"/>
  <c r="AX108" i="2"/>
  <c r="AW109" i="2" s="1"/>
  <c r="AX101" i="2"/>
  <c r="AW102" i="2" s="1"/>
  <c r="AX96" i="2"/>
  <c r="AW97" i="2" s="1"/>
  <c r="AX83" i="2"/>
  <c r="AW84" i="2" s="1"/>
  <c r="AX77" i="2"/>
  <c r="AW78" i="2" s="1"/>
  <c r="AX63" i="2"/>
  <c r="AW64" i="2" s="1"/>
  <c r="AX11" i="2"/>
  <c r="AW12" i="2" s="1"/>
  <c r="AT13" i="2"/>
  <c r="AS14" i="2" s="1"/>
  <c r="AT14" i="2"/>
  <c r="AS15" i="2" s="1"/>
  <c r="AP16" i="2"/>
  <c r="AO17" i="2" s="1"/>
  <c r="AX22" i="2"/>
  <c r="AW23" i="2" s="1"/>
  <c r="AT24" i="2"/>
  <c r="AS25" i="2" s="1"/>
  <c r="AP26" i="2"/>
  <c r="AO27" i="2" s="1"/>
  <c r="AP27" i="2"/>
  <c r="AO28" i="2" s="1"/>
  <c r="AX32" i="2"/>
  <c r="AW33" i="2" s="1"/>
  <c r="AX33" i="2"/>
  <c r="AW34" i="2" s="1"/>
  <c r="AT35" i="2"/>
  <c r="AS36" i="2" s="1"/>
  <c r="AP37" i="2"/>
  <c r="AO38" i="2" s="1"/>
  <c r="AX43" i="2"/>
  <c r="AW44" i="2" s="1"/>
  <c r="AP47" i="2"/>
  <c r="AO48" i="2" s="1"/>
  <c r="AT51" i="2"/>
  <c r="AS52" i="2" s="1"/>
  <c r="AX57" i="2"/>
  <c r="AW58" i="2" s="1"/>
  <c r="AX71" i="2"/>
  <c r="AW72" i="2" s="1"/>
  <c r="AT73" i="2"/>
  <c r="AS74" i="2" s="1"/>
  <c r="AP79" i="2"/>
  <c r="AO80" i="2" s="1"/>
  <c r="AX81" i="2"/>
  <c r="AW82" i="2" s="1"/>
  <c r="AP92" i="2"/>
  <c r="AO93" i="2" s="1"/>
  <c r="AP96" i="2"/>
  <c r="AO97" i="2" s="1"/>
  <c r="AP103" i="2"/>
  <c r="AO104" i="2" s="1"/>
  <c r="AT110" i="2"/>
  <c r="AS111" i="2" s="1"/>
  <c r="AX117" i="2"/>
  <c r="AW118" i="2" s="1"/>
  <c r="AT122" i="2"/>
  <c r="AS123" i="2" s="1"/>
  <c r="AX130" i="2"/>
  <c r="AW131" i="2" s="1"/>
  <c r="AP133" i="2"/>
  <c r="AO134" i="2" s="1"/>
  <c r="AX141" i="2"/>
  <c r="AW142" i="2" s="1"/>
  <c r="BF137" i="2"/>
  <c r="BE138" i="2" s="1"/>
  <c r="BF127" i="2"/>
  <c r="BE128" i="2" s="1"/>
  <c r="BF126" i="2"/>
  <c r="BE127" i="2" s="1"/>
  <c r="BF116" i="2"/>
  <c r="BE117" i="2" s="1"/>
  <c r="BF105" i="2"/>
  <c r="BE106" i="2" s="1"/>
  <c r="BF95" i="2"/>
  <c r="BE96" i="2" s="1"/>
  <c r="BF94" i="2"/>
  <c r="BE95" i="2" s="1"/>
  <c r="BF84" i="2"/>
  <c r="BE85" i="2" s="1"/>
  <c r="BF75" i="2"/>
  <c r="BE76" i="2" s="1"/>
  <c r="BF71" i="2"/>
  <c r="BE72" i="2" s="1"/>
  <c r="BF144" i="2"/>
  <c r="BF143" i="2"/>
  <c r="BE144" i="2" s="1"/>
  <c r="BF142" i="2"/>
  <c r="BE143" i="2" s="1"/>
  <c r="BF141" i="2"/>
  <c r="BE142" i="2" s="1"/>
  <c r="BF140" i="2"/>
  <c r="BE141" i="2" s="1"/>
  <c r="BF139" i="2"/>
  <c r="BE140" i="2" s="1"/>
  <c r="BF118" i="2"/>
  <c r="BE119" i="2" s="1"/>
  <c r="BF117" i="2"/>
  <c r="BE118" i="2" s="1"/>
  <c r="BF68" i="2"/>
  <c r="BE69" i="2" s="1"/>
  <c r="BF79" i="2"/>
  <c r="BE80" i="2" s="1"/>
  <c r="BF85" i="2"/>
  <c r="BE86" i="2" s="1"/>
  <c r="BF91" i="2"/>
  <c r="BE92" i="2" s="1"/>
  <c r="BF98" i="2"/>
  <c r="BE99" i="2" s="1"/>
  <c r="BF104" i="2"/>
  <c r="BE105" i="2" s="1"/>
  <c r="BF110" i="2"/>
  <c r="BE111" i="2" s="1"/>
  <c r="BF133" i="2"/>
  <c r="BE134" i="2" s="1"/>
  <c r="BF100" i="2"/>
  <c r="BE101" i="2" s="1"/>
  <c r="BF106" i="2"/>
  <c r="BE107" i="2" s="1"/>
  <c r="BF112" i="2"/>
  <c r="BE113" i="2" s="1"/>
  <c r="BF124" i="2"/>
  <c r="BE125" i="2" s="1"/>
  <c r="BF99" i="2"/>
  <c r="BE100" i="2" s="1"/>
  <c r="BF111" i="2"/>
  <c r="BE112" i="2" s="1"/>
  <c r="BF134" i="2"/>
  <c r="BE135" i="2" s="1"/>
  <c r="BF123" i="2"/>
  <c r="BE124" i="2" s="1"/>
  <c r="BF130" i="2"/>
  <c r="BE131" i="2" s="1"/>
  <c r="E123" i="5" l="1"/>
  <c r="E122" i="5" s="1"/>
  <c r="I115" i="5"/>
  <c r="B64" i="5"/>
  <c r="B65" i="5" s="1"/>
  <c r="H28" i="5"/>
  <c r="H29" i="5" s="1"/>
  <c r="K28" i="5"/>
  <c r="K29" i="5" s="1"/>
  <c r="H22" i="5"/>
  <c r="K22" i="5"/>
  <c r="K64" i="5"/>
  <c r="K65" i="5" s="1"/>
  <c r="E30" i="5"/>
  <c r="E33" i="5" s="1"/>
  <c r="K30" i="5"/>
  <c r="E66" i="5"/>
  <c r="H66" i="5"/>
  <c r="K66" i="5"/>
  <c r="H30" i="5"/>
  <c r="B66" i="5"/>
  <c r="B30" i="5"/>
  <c r="B33" i="5" s="1"/>
  <c r="K35" i="5"/>
  <c r="K71" i="5"/>
  <c r="H64" i="5"/>
  <c r="H65" i="5" s="1"/>
  <c r="B58" i="5"/>
  <c r="K58" i="5"/>
  <c r="K60" i="5"/>
  <c r="E24" i="5"/>
  <c r="E25" i="5" s="1"/>
  <c r="E43" i="5" s="1"/>
  <c r="H24" i="5"/>
  <c r="K24" i="5"/>
  <c r="E67" i="5"/>
  <c r="E31" i="5"/>
  <c r="H70" i="5"/>
  <c r="H34" i="5"/>
  <c r="E70" i="5"/>
  <c r="E73" i="5" s="1"/>
  <c r="E75" i="5" s="1"/>
  <c r="E34" i="5"/>
  <c r="E37" i="5" s="1"/>
  <c r="E39" i="5" s="1"/>
  <c r="K34" i="5"/>
  <c r="K70" i="5"/>
  <c r="B34" i="5"/>
  <c r="B37" i="5" s="1"/>
  <c r="B39" i="5" s="1"/>
  <c r="B70" i="5"/>
  <c r="B73" i="5" s="1"/>
  <c r="B75" i="5" s="1"/>
  <c r="B31" i="5"/>
  <c r="B67" i="5"/>
  <c r="H35" i="5"/>
  <c r="H71" i="5"/>
  <c r="E64" i="5"/>
  <c r="E65" i="5" s="1"/>
  <c r="E58" i="5"/>
  <c r="E60" i="5"/>
  <c r="K31" i="5"/>
  <c r="K67" i="5"/>
  <c r="H67" i="5"/>
  <c r="H31" i="5"/>
  <c r="H58" i="5"/>
  <c r="H60" i="5"/>
  <c r="B60" i="5"/>
  <c r="B24" i="5"/>
  <c r="B25" i="5" s="1"/>
  <c r="E124" i="5" l="1"/>
  <c r="H25" i="5"/>
  <c r="H43" i="5" s="1"/>
  <c r="E68" i="5"/>
  <c r="E69" i="5" s="1"/>
  <c r="K68" i="5"/>
  <c r="K69" i="5" s="1"/>
  <c r="E61" i="5"/>
  <c r="E79" i="5" s="1"/>
  <c r="K25" i="5"/>
  <c r="K43" i="5" s="1"/>
  <c r="K61" i="5"/>
  <c r="K79" i="5" s="1"/>
  <c r="H72" i="5"/>
  <c r="H73" i="5" s="1"/>
  <c r="H75" i="5" s="1"/>
  <c r="B44" i="5"/>
  <c r="K72" i="5"/>
  <c r="K36" i="5"/>
  <c r="K37" i="5" s="1"/>
  <c r="K39" i="5" s="1"/>
  <c r="E40" i="5"/>
  <c r="E42" i="5" s="1"/>
  <c r="E85" i="5" s="1"/>
  <c r="H61" i="5"/>
  <c r="H79" i="5" s="1"/>
  <c r="H36" i="5"/>
  <c r="B68" i="5"/>
  <c r="B69" i="5" s="1"/>
  <c r="B80" i="5" s="1"/>
  <c r="H32" i="5"/>
  <c r="H33" i="5" s="1"/>
  <c r="H68" i="5"/>
  <c r="H69" i="5" s="1"/>
  <c r="K32" i="5"/>
  <c r="K33" i="5" s="1"/>
  <c r="E44" i="5"/>
  <c r="B61" i="5"/>
  <c r="B79" i="5" s="1"/>
  <c r="B43" i="5"/>
  <c r="B40" i="5"/>
  <c r="B42" i="5" s="1"/>
  <c r="B85" i="5" s="1"/>
  <c r="E76" i="5" l="1"/>
  <c r="E80" i="5"/>
  <c r="K77" i="5"/>
  <c r="K45" i="5" s="1"/>
  <c r="K86" i="5" s="1"/>
  <c r="E77" i="5"/>
  <c r="E45" i="5" s="1"/>
  <c r="B77" i="5"/>
  <c r="B81" i="5" s="1"/>
  <c r="K73" i="5"/>
  <c r="K75" i="5" s="1"/>
  <c r="K76" i="5" s="1"/>
  <c r="K44" i="5"/>
  <c r="H76" i="5"/>
  <c r="H77" i="5"/>
  <c r="H80" i="5"/>
  <c r="K41" i="5"/>
  <c r="K40" i="5"/>
  <c r="H37" i="5"/>
  <c r="H39" i="5" s="1"/>
  <c r="H40" i="5" s="1"/>
  <c r="H41" i="5"/>
  <c r="B76" i="5"/>
  <c r="E81" i="5" l="1"/>
  <c r="B45" i="5"/>
  <c r="B86" i="5" s="1"/>
  <c r="K81" i="5"/>
  <c r="K78" i="5"/>
  <c r="E78" i="5"/>
  <c r="K42" i="5"/>
  <c r="K85" i="5" s="1"/>
  <c r="B78" i="5"/>
  <c r="B82" i="5" s="1"/>
  <c r="E46" i="5"/>
  <c r="E87" i="5" s="1"/>
  <c r="E86" i="5"/>
  <c r="K80" i="5"/>
  <c r="H78" i="5"/>
  <c r="H45" i="5"/>
  <c r="H86" i="5" s="1"/>
  <c r="H81" i="5"/>
  <c r="H42" i="5"/>
  <c r="H44" i="5"/>
  <c r="E82" i="5" l="1"/>
  <c r="B46" i="5"/>
  <c r="B87" i="5" s="1"/>
  <c r="K82" i="5"/>
  <c r="K46" i="5"/>
  <c r="K87" i="5" s="1"/>
  <c r="H46" i="5"/>
  <c r="H87" i="5" s="1"/>
  <c r="H85" i="5"/>
  <c r="H82" i="5"/>
</calcChain>
</file>

<file path=xl/sharedStrings.xml><?xml version="1.0" encoding="utf-8"?>
<sst xmlns="http://schemas.openxmlformats.org/spreadsheetml/2006/main" count="519" uniqueCount="169">
  <si>
    <t>Norm Category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</si>
  <si>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</si>
  <si>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</si>
  <si>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</si>
  <si>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</si>
  <si>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</si>
  <si>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</si>
  <si>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</si>
  <si>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</si>
  <si>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</si>
  <si>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</si>
  <si>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</si>
  <si>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</si>
  <si>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PHBAO</t>
  </si>
  <si>
    <t>Magnet 2</t>
  </si>
  <si>
    <t>Desegregated/Receiver</t>
  </si>
  <si>
    <t>Magnet 1</t>
  </si>
  <si>
    <t>Dist K-3  32:1</t>
  </si>
  <si>
    <t>State  K-3  24:1</t>
  </si>
  <si>
    <t xml:space="preserve">K-3 PHBAO 29.5:1 </t>
  </si>
  <si>
    <t>Mag II K-3 PHBAO 29.5:1</t>
  </si>
  <si>
    <t>Mag I K-3 Deseg/Receiver 32:1</t>
  </si>
  <si>
    <t>Dist 4-5 (6)  39:1 nc  (12B)</t>
  </si>
  <si>
    <t>4-5 (6) PHBAO - 30.5:1 nc (76B)</t>
  </si>
  <si>
    <t>4-5(6) Deseg/Receiver - 36:1  NC (74B)</t>
  </si>
  <si>
    <t>Mag II 4-5 (6) PHBAO - 30.5:1 nc (92B)</t>
  </si>
  <si>
    <t>Mag I 4-5(6) Deseg/Receiver 34:1 nc (91B)</t>
  </si>
  <si>
    <t>6-8 District Norm  42.5:1</t>
  </si>
  <si>
    <t xml:space="preserve">6-8 PHBAO  30 :1  </t>
  </si>
  <si>
    <t xml:space="preserve">6-8 Deseg/Receiver 33:1 </t>
  </si>
  <si>
    <t xml:space="preserve">Mag II  6-8 PHBAO 34:1 </t>
  </si>
  <si>
    <t xml:space="preserve">Mag I 6-8 Deseg/Receiver 36.5:1 </t>
  </si>
  <si>
    <t xml:space="preserve">9-12 District Norm 42.5:1 </t>
  </si>
  <si>
    <t>additioal</t>
  </si>
  <si>
    <t xml:space="preserve">9-10 CSR PHBAO 34:1 </t>
  </si>
  <si>
    <t xml:space="preserve">9-10 CSR Deseg/Receiver 43.5:1 </t>
  </si>
  <si>
    <t xml:space="preserve">Mag II 9-12 PHBAO 34:1 </t>
  </si>
  <si>
    <t>Mag I 9-12 Deseg/Receiver 36.5:1</t>
  </si>
  <si>
    <t>K-3 Dist</t>
  </si>
  <si>
    <t>K-3 TIIG</t>
  </si>
  <si>
    <t>K-3 Net TIIG</t>
  </si>
  <si>
    <t>K-3 State</t>
  </si>
  <si>
    <t>K-3 Net CSR</t>
  </si>
  <si>
    <t>24 to 1   K-3 Tot</t>
  </si>
  <si>
    <t>4-5 Dist</t>
  </si>
  <si>
    <t>4-5 TIIG</t>
  </si>
  <si>
    <t>4-5 Net TIIG</t>
  </si>
  <si>
    <t>4-5 Tot</t>
  </si>
  <si>
    <t>6-8 Dist</t>
  </si>
  <si>
    <t>6-8 TIIG</t>
  </si>
  <si>
    <t>6-8 Net TIIG</t>
  </si>
  <si>
    <t>6-8 Tot</t>
  </si>
  <si>
    <t>9-12 Dist</t>
  </si>
  <si>
    <t>9-12 MagTIIG</t>
  </si>
  <si>
    <t>9-12 Net Mag TIIG</t>
  </si>
  <si>
    <t>9-12 Sub</t>
  </si>
  <si>
    <t>9-10 TIIG CSR</t>
  </si>
  <si>
    <t>9-12 Total</t>
  </si>
  <si>
    <t>Total Teachers</t>
  </si>
  <si>
    <t>TIIG</t>
  </si>
  <si>
    <t>ACS</t>
  </si>
  <si>
    <t>to</t>
  </si>
  <si>
    <t>Prin</t>
  </si>
  <si>
    <t>APSCS</t>
  </si>
  <si>
    <t>AP</t>
  </si>
  <si>
    <t>Secondary Admin Table</t>
  </si>
  <si>
    <t>Elementary Admin Table</t>
  </si>
  <si>
    <t>Total</t>
  </si>
  <si>
    <t>Elementary Clerical</t>
  </si>
  <si>
    <t>SAA</t>
  </si>
  <si>
    <t>MCD</t>
  </si>
  <si>
    <t>Secondary Teachers</t>
  </si>
  <si>
    <t>Elementary Teachers</t>
  </si>
  <si>
    <t>6th grade elementary</t>
  </si>
  <si>
    <t>REG</t>
  </si>
  <si>
    <t>Enrollment K-3</t>
  </si>
  <si>
    <t>Enrollment 4-6</t>
  </si>
  <si>
    <t>Enrollment 6-8</t>
  </si>
  <si>
    <t>Enrollment 9-10</t>
  </si>
  <si>
    <t>Enrollment 9-12</t>
  </si>
  <si>
    <t>School type</t>
  </si>
  <si>
    <t>Affiliated Charter, Desegregated/Receiver</t>
  </si>
  <si>
    <t>Affiliated Charter, PHBAO</t>
  </si>
  <si>
    <t>Affiliated Charter, PHBAO Magnet</t>
  </si>
  <si>
    <t>Regular, Desegregated/Receiver</t>
  </si>
  <si>
    <t>Regular, PHBAO</t>
  </si>
  <si>
    <t>Regular, PHBAO Magnet</t>
  </si>
  <si>
    <t>Indicate whether the school has elementary 6th grade enrollment ("t" if yes, "f" if no)</t>
  </si>
  <si>
    <t>Identified TIIG</t>
  </si>
  <si>
    <t>Regular, Desegregated/Receiver Magnet</t>
  </si>
  <si>
    <t>Affiliated Charter, Desegregated/Receiver Magnet</t>
  </si>
  <si>
    <t>Categorical Block Grant (TIIG Funded)*</t>
  </si>
  <si>
    <t>Identified TIIG**</t>
  </si>
  <si>
    <t>* Funded by School</t>
  </si>
  <si>
    <t>** Funded by Central</t>
  </si>
  <si>
    <t>K and TK</t>
  </si>
  <si>
    <t xml:space="preserve">Note: Schools that converted to Affiliated Charter status in 2013-14 or thereafter should abide by projections for regular schools. </t>
  </si>
  <si>
    <t>Middle School</t>
  </si>
  <si>
    <t>Senior High School</t>
  </si>
  <si>
    <t>Modified Consent Decree Support</t>
  </si>
  <si>
    <t>Additional Clerical Support</t>
  </si>
  <si>
    <t>Principal</t>
  </si>
  <si>
    <t>Clerical Staffing Projections</t>
  </si>
  <si>
    <t>School Admin Assistant</t>
  </si>
  <si>
    <t>Counselors Staffing Projections</t>
  </si>
  <si>
    <t xml:space="preserve">Elementary </t>
  </si>
  <si>
    <t>High School</t>
  </si>
  <si>
    <t>Counselors</t>
  </si>
  <si>
    <t>TEACHER PROJECTIONS</t>
  </si>
  <si>
    <t>Enter enrollment by school and grade level</t>
  </si>
  <si>
    <t>CLERICAL, ADMINISTRATOR, AND COUNSELOR PROJECTIONS</t>
  </si>
  <si>
    <t>SDC K-5</t>
  </si>
  <si>
    <t>SDC 6-8</t>
  </si>
  <si>
    <t>SDC 9-12</t>
  </si>
  <si>
    <t>SPAN or SPAN Magnet</t>
  </si>
  <si>
    <t>School Type</t>
  </si>
  <si>
    <t>Elementary School</t>
  </si>
  <si>
    <t>Span School</t>
  </si>
  <si>
    <t>Primary Center</t>
  </si>
  <si>
    <t>Span Magnet School</t>
  </si>
  <si>
    <t>Elementary School, Magnet</t>
  </si>
  <si>
    <t>Middle School, Magnet</t>
  </si>
  <si>
    <t>Senior High School, Magnet</t>
  </si>
  <si>
    <t>Add'l</t>
  </si>
  <si>
    <t>Elem</t>
  </si>
  <si>
    <t>Sec</t>
  </si>
  <si>
    <t>% to Total</t>
  </si>
  <si>
    <t>Total Clerical Enrollment - Span</t>
  </si>
  <si>
    <t>Total Clerical Enrollment - Non-span</t>
  </si>
  <si>
    <t>.5 Full Time Equivalent (FTE) for (a) elementary schools with enrollment below 500; (b) middle schools with enrollment below 1000; and (c) senior high schools with enrollment below 1700</t>
  </si>
  <si>
    <t>1 FTE for (a) elementary schools with enrollment of 500 and above; (b) middle schools with enrollment of 1000 and above; and (c) senior high schools with enrollment of 1700 and above</t>
  </si>
  <si>
    <t>Middle</t>
  </si>
  <si>
    <t>Senior</t>
  </si>
  <si>
    <t>Total FTEs</t>
  </si>
  <si>
    <t>Add'l Support</t>
  </si>
  <si>
    <t>Enrollment</t>
  </si>
  <si>
    <t>Administrator Staffing Projections</t>
  </si>
  <si>
    <t>Total Admin Enrollment - Span</t>
  </si>
  <si>
    <t>Total Admin Enrollment - Non-span</t>
  </si>
  <si>
    <t>Check</t>
  </si>
  <si>
    <t>PRE-K SDC</t>
  </si>
  <si>
    <t>STATE PRESCHOOL</t>
  </si>
  <si>
    <t xml:space="preserve">Indicate the school type of the home school.  </t>
  </si>
  <si>
    <t>If the school type is not span or span magnet but the total enrollment of the home school and magnet center(s)/OLC spans across grade groups (where grade group is K-G6 for elementary, G6-G8 for middle, and G9-G12 for senior), then use span as the school type.</t>
  </si>
  <si>
    <t>FTEs Prorated</t>
  </si>
  <si>
    <t>MCD Prorated</t>
  </si>
  <si>
    <t>MS DESEG COUNSELOR</t>
  </si>
  <si>
    <t>MS PHBAO COUNSELOR</t>
  </si>
  <si>
    <t>SH PHBAO COUNSELOR</t>
  </si>
  <si>
    <t>SH DESEG COUNSELOR</t>
  </si>
  <si>
    <t>Total Counselor Enrollment - Non-span</t>
  </si>
  <si>
    <t>Middle School, PHBAO
Middle School, Magnet II</t>
  </si>
  <si>
    <t>Senior High School, PHBAO
Senior High School, Magnet II</t>
  </si>
  <si>
    <t>Middle School , Desegregrated/Receiver
Middle School, Magnet I</t>
  </si>
  <si>
    <t>Senior High School, Desegregrated/Receiver
Senior High School, Magnet I</t>
  </si>
  <si>
    <t>Span School, PHBAO
Span Magnet II</t>
  </si>
  <si>
    <t>Span School, Desegregrated/Receiver
Span Magnet I</t>
  </si>
  <si>
    <t>Total Counselor Enrollment - Span</t>
  </si>
  <si>
    <t>Total FTEs - PHBAO</t>
  </si>
  <si>
    <t>FTEs Prorated -PHBAO</t>
  </si>
  <si>
    <t>Sec, G6-G8</t>
  </si>
  <si>
    <t>Sec, G9-G12</t>
  </si>
  <si>
    <t>Total FTEs - Deseg</t>
  </si>
  <si>
    <t>FTEs Prorated -Deseg</t>
  </si>
  <si>
    <t>Middle School Clerical</t>
  </si>
  <si>
    <t>Senior High Clerical</t>
  </si>
  <si>
    <t>f</t>
  </si>
  <si>
    <t>Enter total enrollment for the home school plus any magnet centers or OLC by grade level and include SDC, Pre-K SDC, SPS, and ETK.</t>
  </si>
  <si>
    <t>TE (ETK)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</si>
</sst>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.000_);_(* \(#,##0.000\);_(* &quot;-&quot;_);_(@_)"/>
    <numFmt numFmtId="167" formatCode="_(* #,##0.0000000_);_(* \(#,##0.0000000\);_(* &quot;-&quot;_);_(@_)"/>
    <numFmt numFmtId="168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0" fontId="9" fillId="6" borderId="0" applyNumberFormat="0" applyBorder="0" applyAlignment="0" applyProtection="0"/>
  </cellStyleXfs>
  <cellXfs count="121">
    <xf numFmtId="0" fontId="0" fillId="0" borderId="0" xfId="0"/>
    <xf numFmtId="41" fontId="2" fillId="2" borderId="0" xfId="0" applyNumberFormat="1" applyFont="1" applyFill="1" applyAlignment="1">
      <alignment wrapText="1"/>
    </xf>
    <xf numFmtId="164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/>
    <xf numFmtId="164" fontId="2" fillId="2" borderId="0" xfId="0" applyNumberFormat="1" applyFont="1" applyFill="1" applyAlignment="1">
      <alignment wrapText="1"/>
    </xf>
    <xf numFmtId="41" fontId="2" fillId="2" borderId="2" xfId="1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right" vertical="top" wrapText="1"/>
    </xf>
    <xf numFmtId="41" fontId="2" fillId="2" borderId="0" xfId="0" applyNumberFormat="1" applyFont="1" applyFill="1"/>
    <xf numFmtId="41" fontId="2" fillId="2" borderId="2" xfId="0" applyNumberFormat="1" applyFont="1" applyFill="1" applyBorder="1"/>
    <xf numFmtId="41" fontId="2" fillId="0" borderId="0" xfId="0" applyNumberFormat="1" applyFont="1" applyFill="1"/>
    <xf numFmtId="165" fontId="2" fillId="2" borderId="1" xfId="0" applyNumberFormat="1" applyFont="1" applyFill="1" applyBorder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165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/>
    <xf numFmtId="165" fontId="2" fillId="2" borderId="2" xfId="0" applyNumberFormat="1" applyFont="1" applyFill="1" applyBorder="1" applyAlignment="1">
      <alignment horizontal="right" vertical="top" wrapText="1"/>
    </xf>
    <xf numFmtId="165" fontId="2" fillId="2" borderId="2" xfId="0" quotePrefix="1" applyNumberFormat="1" applyFont="1" applyFill="1" applyBorder="1"/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1" fontId="2" fillId="2" borderId="5" xfId="0" applyNumberFormat="1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 wrapText="1"/>
    </xf>
    <xf numFmtId="166" fontId="2" fillId="2" borderId="0" xfId="0" applyNumberFormat="1" applyFont="1" applyFill="1" applyBorder="1" applyAlignment="1">
      <alignment horizontal="center" wrapText="1"/>
    </xf>
    <xf numFmtId="167" fontId="2" fillId="2" borderId="0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wrapText="1"/>
    </xf>
    <xf numFmtId="41" fontId="2" fillId="2" borderId="0" xfId="0" applyNumberFormat="1" applyFont="1" applyFill="1" applyBorder="1" applyAlignment="1">
      <alignment wrapText="1"/>
    </xf>
    <xf numFmtId="41" fontId="2" fillId="2" borderId="6" xfId="0" applyNumberFormat="1" applyFont="1" applyFill="1" applyBorder="1"/>
    <xf numFmtId="41" fontId="2" fillId="2" borderId="0" xfId="0" applyNumberFormat="1" applyFont="1" applyFill="1" applyBorder="1"/>
    <xf numFmtId="41" fontId="2" fillId="2" borderId="0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/>
    <xf numFmtId="41" fontId="2" fillId="2" borderId="6" xfId="1" applyNumberFormat="1" applyFont="1" applyFill="1" applyBorder="1" applyAlignment="1">
      <alignment horizontal="center" vertical="top" wrapText="1"/>
    </xf>
    <xf numFmtId="41" fontId="2" fillId="2" borderId="0" xfId="1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/>
    <xf numFmtId="41" fontId="2" fillId="2" borderId="8" xfId="0" applyNumberFormat="1" applyFont="1" applyFill="1" applyBorder="1"/>
    <xf numFmtId="41" fontId="2" fillId="2" borderId="9" xfId="1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 applyAlignment="1">
      <alignment horizontal="center" vertical="top" wrapText="1"/>
    </xf>
    <xf numFmtId="41" fontId="2" fillId="2" borderId="10" xfId="0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/>
    <xf numFmtId="0" fontId="2" fillId="2" borderId="10" xfId="0" applyFont="1" applyFill="1" applyBorder="1"/>
    <xf numFmtId="3" fontId="0" fillId="0" borderId="0" xfId="0" applyNumberFormat="1"/>
    <xf numFmtId="0" fontId="0" fillId="0" borderId="0" xfId="0" applyAlignment="1">
      <alignment horizontal="right"/>
    </xf>
    <xf numFmtId="0" fontId="2" fillId="2" borderId="2" xfId="0" applyFont="1" applyFill="1" applyBorder="1" applyAlignment="1" applyProtection="1">
      <alignment horizontal="left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2" fillId="5" borderId="2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Alignment="1" applyProtection="1">
      <protection hidden="1"/>
    </xf>
    <xf numFmtId="0" fontId="2" fillId="3" borderId="2" xfId="0" applyFont="1" applyFill="1" applyBorder="1" applyAlignment="1" applyProtection="1">
      <protection hidden="1"/>
    </xf>
    <xf numFmtId="0" fontId="2" fillId="3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protection hidden="1"/>
    </xf>
    <xf numFmtId="0" fontId="10" fillId="0" borderId="0" xfId="0" applyFont="1" applyFill="1" applyAlignment="1">
      <alignment wrapText="1"/>
    </xf>
    <xf numFmtId="0" fontId="4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168" fontId="3" fillId="0" borderId="0" xfId="0" applyNumberFormat="1" applyFont="1" applyFill="1" applyBorder="1"/>
    <xf numFmtId="41" fontId="3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  <protection hidden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left"/>
      <protection hidden="1"/>
    </xf>
    <xf numFmtId="1" fontId="2" fillId="2" borderId="2" xfId="0" applyNumberFormat="1" applyFont="1" applyFill="1" applyBorder="1" applyAlignment="1" applyProtection="1">
      <alignment horizontal="right"/>
      <protection hidden="1"/>
    </xf>
    <xf numFmtId="0" fontId="2" fillId="3" borderId="2" xfId="0" applyFont="1" applyFill="1" applyBorder="1" applyAlignment="1" applyProtection="1">
      <alignment horizontal="right"/>
      <protection hidden="1"/>
    </xf>
    <xf numFmtId="0" fontId="2" fillId="5" borderId="2" xfId="0" applyFont="1" applyFill="1" applyBorder="1" applyAlignment="1" applyProtection="1">
      <alignment horizontal="right"/>
      <protection hidden="1"/>
    </xf>
    <xf numFmtId="0" fontId="4" fillId="5" borderId="0" xfId="0" applyFont="1" applyFill="1" applyAlignment="1" applyProtection="1">
      <alignment horizontal="right"/>
      <protection hidden="1"/>
    </xf>
    <xf numFmtId="0" fontId="4" fillId="5" borderId="0" xfId="0" applyFont="1" applyFill="1" applyAlignment="1" applyProtection="1">
      <protection locked="0"/>
    </xf>
    <xf numFmtId="0" fontId="2" fillId="0" borderId="2" xfId="0" applyFont="1" applyFill="1" applyBorder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locked="0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4" fillId="0" borderId="0" xfId="0" applyFont="1" applyFill="1"/>
    <xf numFmtId="0" fontId="4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/>
    <xf numFmtId="0" fontId="4" fillId="0" borderId="0" xfId="0" applyFont="1" applyFill="1" applyProtection="1"/>
    <xf numFmtId="0" fontId="4" fillId="4" borderId="2" xfId="0" applyFont="1" applyFill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wrapText="1"/>
      <protection hidden="1"/>
    </xf>
    <xf numFmtId="0" fontId="4" fillId="5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4" fillId="0" borderId="2" xfId="0" applyFont="1" applyFill="1" applyBorder="1" applyAlignment="1" applyProtection="1">
      <alignment wrapText="1"/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wrapText="1"/>
      <protection hidden="1"/>
    </xf>
    <xf numFmtId="0" fontId="0" fillId="4" borderId="2" xfId="0" applyFill="1" applyBorder="1" applyProtection="1">
      <protection locked="0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wrapText="1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41" fontId="2" fillId="2" borderId="1" xfId="0" applyNumberFormat="1" applyFont="1" applyFill="1" applyBorder="1" applyAlignment="1">
      <alignment horizontal="center" wrapText="1"/>
    </xf>
    <xf numFmtId="41" fontId="2" fillId="2" borderId="3" xfId="0" applyNumberFormat="1" applyFont="1" applyFill="1" applyBorder="1" applyAlignment="1">
      <alignment horizontal="center" wrapText="1"/>
    </xf>
    <xf numFmtId="41" fontId="2" fillId="2" borderId="4" xfId="0" applyNumberFormat="1" applyFont="1" applyFill="1" applyBorder="1" applyAlignment="1">
      <alignment horizontal="center" wrapText="1"/>
    </xf>
  </cellXfs>
  <cellStyles count="10">
    <cellStyle name="Comma" xfId="1" builtinId="3"/>
    <cellStyle name="Comma 9" xfId="3"/>
    <cellStyle name="Currency 6" xfId="4"/>
    <cellStyle name="Good 2" xfId="9"/>
    <cellStyle name="Normal" xfId="0" builtinId="0"/>
    <cellStyle name="Normal 10 2" xfId="5"/>
    <cellStyle name="Normal 19" xfId="6"/>
    <cellStyle name="Normal 2" xfId="2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53"/>
  <sheetViews>
    <sheetView tabSelected="1" zoomScale="80" zoomScaleNormal="80" workbookViewId="0">
      <selection activeCell="F3" sqref="F3"/>
    </sheetView>
  </sheetViews>
  <sheetFormatPr defaultColWidth="8.6640625" defaultRowHeight="14.4" x14ac:dyDescent="0.3"/>
  <cols>
    <col min="1" max="1" width="34.44140625" style="65" customWidth="1"/>
    <col min="2" max="2" width="21" style="65" customWidth="1"/>
    <col min="3" max="3" width="11.33203125" style="65" customWidth="1"/>
    <col min="4" max="4" width="29.33203125" style="65" customWidth="1"/>
    <col min="5" max="5" width="12.88671875" style="65" customWidth="1"/>
    <col min="6" max="6" width="16.44140625" style="65" customWidth="1"/>
    <col min="7" max="7" width="24.109375" style="65" customWidth="1"/>
    <col min="8" max="8" width="17.5546875" style="65" customWidth="1"/>
    <col min="9" max="9" width="8.88671875" style="65" customWidth="1"/>
    <col min="10" max="10" width="33.44140625" style="65" customWidth="1"/>
    <col min="11" max="11" width="14.88671875" style="65" customWidth="1"/>
    <col min="12" max="12" width="16.6640625" style="65" bestFit="1" customWidth="1"/>
    <col min="13" max="13" width="8.6640625" style="65"/>
    <col min="14" max="17" width="8.6640625" style="66"/>
    <col min="18" max="18" width="10.33203125" style="66" customWidth="1"/>
    <col min="19" max="19" width="15.6640625" style="66" customWidth="1"/>
    <col min="20" max="16384" width="8.6640625" style="66"/>
  </cols>
  <sheetData>
    <row r="1" spans="1:19" ht="18" x14ac:dyDescent="0.35">
      <c r="A1" s="99" t="s">
        <v>108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100"/>
      <c r="O1" s="100"/>
      <c r="P1" s="100"/>
      <c r="Q1" s="100"/>
      <c r="R1" s="100"/>
      <c r="S1" s="100"/>
    </row>
    <row r="2" spans="1:19" x14ac:dyDescent="0.3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100"/>
      <c r="O2" s="100"/>
      <c r="P2" s="100"/>
      <c r="Q2" s="100"/>
      <c r="R2" s="100"/>
      <c r="S2" s="100"/>
    </row>
    <row r="3" spans="1:19" x14ac:dyDescent="0.3">
      <c r="A3" s="69" t="s">
        <v>87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100"/>
      <c r="O3" s="100"/>
      <c r="P3" s="100"/>
      <c r="Q3" s="100"/>
      <c r="R3" s="100"/>
      <c r="S3" s="100"/>
    </row>
    <row r="4" spans="1:19" x14ac:dyDescent="0.3">
      <c r="A4" s="89" t="s">
        <v>73</v>
      </c>
      <c r="B4" s="55" t="s">
        <v>166</v>
      </c>
      <c r="C4" s="68"/>
      <c r="D4" s="68"/>
      <c r="E4" s="69"/>
      <c r="F4" s="69"/>
      <c r="G4" s="69"/>
      <c r="H4" s="69"/>
      <c r="I4" s="69"/>
      <c r="J4" s="69"/>
      <c r="K4" s="69"/>
      <c r="L4" s="69"/>
      <c r="M4" s="69"/>
      <c r="N4" s="100"/>
      <c r="O4" s="100"/>
      <c r="P4" s="100"/>
      <c r="Q4" s="100"/>
      <c r="R4" s="100"/>
      <c r="S4" s="100"/>
    </row>
    <row r="5" spans="1:19" x14ac:dyDescent="0.3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100"/>
      <c r="O5" s="100"/>
      <c r="P5" s="100"/>
      <c r="Q5" s="100"/>
      <c r="R5" s="100"/>
      <c r="S5" s="100"/>
    </row>
    <row r="6" spans="1:19" x14ac:dyDescent="0.3">
      <c r="A6" s="69" t="s">
        <v>109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100"/>
      <c r="O6" s="100"/>
      <c r="P6" s="100"/>
      <c r="Q6" s="100"/>
      <c r="R6" s="100"/>
      <c r="S6" s="100"/>
    </row>
    <row r="7" spans="1:19" x14ac:dyDescent="0.3">
      <c r="A7" s="101" t="s">
        <v>95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9</v>
      </c>
      <c r="K7" s="101" t="s">
        <v>10</v>
      </c>
      <c r="L7" s="101" t="s">
        <v>11</v>
      </c>
      <c r="M7" s="101" t="s">
        <v>12</v>
      </c>
      <c r="N7" s="100"/>
      <c r="O7" s="100"/>
      <c r="P7" s="100"/>
      <c r="Q7" s="100"/>
      <c r="R7" s="100"/>
      <c r="S7" s="100"/>
    </row>
    <row r="8" spans="1:19" x14ac:dyDescent="0.3">
      <c r="A8" s="55">
        <v>0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6">
        <v>0</v>
      </c>
      <c r="H8" s="56">
        <v>0</v>
      </c>
      <c r="I8" s="56">
        <v>0</v>
      </c>
      <c r="J8" s="55">
        <v>0</v>
      </c>
      <c r="K8" s="55">
        <v>0</v>
      </c>
      <c r="L8" s="55">
        <v>0</v>
      </c>
      <c r="M8" s="55">
        <v>0</v>
      </c>
      <c r="N8" s="100"/>
      <c r="O8" s="100"/>
      <c r="P8" s="100"/>
      <c r="Q8" s="100"/>
      <c r="R8" s="100"/>
      <c r="S8" s="100"/>
    </row>
    <row r="9" spans="1:19" x14ac:dyDescent="0.3">
      <c r="A9" s="67" t="s">
        <v>105</v>
      </c>
      <c r="B9" s="58"/>
      <c r="C9" s="68"/>
      <c r="D9" s="68" t="s">
        <v>97</v>
      </c>
      <c r="E9" s="68"/>
      <c r="F9" s="68"/>
      <c r="G9" s="68" t="s">
        <v>106</v>
      </c>
      <c r="H9" s="68"/>
      <c r="I9" s="68"/>
      <c r="J9" s="68"/>
      <c r="K9" s="68"/>
      <c r="L9" s="68"/>
      <c r="M9" s="68"/>
      <c r="N9" s="100"/>
      <c r="O9" s="100"/>
      <c r="P9" s="100"/>
      <c r="Q9" s="100"/>
      <c r="R9" s="100"/>
      <c r="S9" s="100"/>
    </row>
    <row r="10" spans="1:19" x14ac:dyDescent="0.3">
      <c r="A10" s="69"/>
      <c r="B10" s="5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100"/>
      <c r="O10" s="100"/>
      <c r="P10" s="100"/>
      <c r="Q10" s="100"/>
      <c r="R10" s="100"/>
      <c r="S10" s="100"/>
    </row>
    <row r="11" spans="1:19" s="72" customFormat="1" ht="30.9" hidden="1" customHeight="1" x14ac:dyDescent="0.3">
      <c r="A11" s="111" t="s">
        <v>81</v>
      </c>
      <c r="B11" s="111"/>
      <c r="C11" s="71"/>
      <c r="D11" s="111" t="s">
        <v>82</v>
      </c>
      <c r="E11" s="111"/>
      <c r="F11" s="71"/>
      <c r="G11" s="111" t="s">
        <v>90</v>
      </c>
      <c r="H11" s="111"/>
      <c r="I11" s="71"/>
      <c r="J11" s="111" t="s">
        <v>83</v>
      </c>
      <c r="K11" s="111"/>
      <c r="L11" s="71"/>
      <c r="M11" s="71"/>
      <c r="N11" s="102"/>
      <c r="O11" s="102"/>
      <c r="P11" s="102"/>
      <c r="Q11" s="102"/>
      <c r="R11" s="102"/>
      <c r="S11" s="102"/>
    </row>
    <row r="12" spans="1:19" ht="15" hidden="1" customHeight="1" x14ac:dyDescent="0.3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100"/>
      <c r="O12" s="100"/>
      <c r="P12" s="100"/>
      <c r="Q12" s="100"/>
      <c r="R12" s="100"/>
      <c r="S12" s="100"/>
    </row>
    <row r="13" spans="1:19" hidden="1" x14ac:dyDescent="0.3">
      <c r="A13" s="69" t="s">
        <v>80</v>
      </c>
      <c r="B13" s="69" t="s">
        <v>60</v>
      </c>
      <c r="C13" s="68"/>
      <c r="D13" s="69" t="s">
        <v>80</v>
      </c>
      <c r="E13" s="69" t="s">
        <v>60</v>
      </c>
      <c r="F13" s="68"/>
      <c r="G13" s="69" t="s">
        <v>80</v>
      </c>
      <c r="H13" s="69" t="s">
        <v>60</v>
      </c>
      <c r="I13" s="68"/>
      <c r="J13" s="69" t="s">
        <v>80</v>
      </c>
      <c r="K13" s="69" t="s">
        <v>60</v>
      </c>
      <c r="L13" s="68"/>
      <c r="M13" s="68"/>
      <c r="N13" s="100"/>
      <c r="O13" s="100"/>
      <c r="P13" s="100"/>
      <c r="Q13" s="100"/>
      <c r="R13" s="100"/>
      <c r="S13" s="100"/>
    </row>
    <row r="14" spans="1:19" hidden="1" x14ac:dyDescent="0.3">
      <c r="A14" s="69" t="s">
        <v>0</v>
      </c>
      <c r="B14" s="73" t="s">
        <v>15</v>
      </c>
      <c r="C14" s="68"/>
      <c r="D14" s="69" t="s">
        <v>0</v>
      </c>
      <c r="E14" s="69" t="s">
        <v>13</v>
      </c>
      <c r="F14" s="68"/>
      <c r="G14" s="69" t="s">
        <v>0</v>
      </c>
      <c r="H14" s="69" t="s">
        <v>16</v>
      </c>
      <c r="I14" s="68"/>
      <c r="J14" s="69" t="s">
        <v>0</v>
      </c>
      <c r="K14" s="69" t="s">
        <v>14</v>
      </c>
      <c r="L14" s="68"/>
      <c r="M14" s="68"/>
      <c r="N14" s="100"/>
      <c r="O14" s="100"/>
      <c r="P14" s="100"/>
      <c r="Q14" s="100"/>
      <c r="R14" s="100"/>
      <c r="S14" s="100"/>
    </row>
    <row r="15" spans="1:19" hidden="1" x14ac:dyDescent="0.3">
      <c r="A15" s="46" t="s">
        <v>75</v>
      </c>
      <c r="B15" s="74">
        <f>SUM($A$8:$D$8)</f>
        <v>0</v>
      </c>
      <c r="C15" s="68"/>
      <c r="D15" s="46" t="s">
        <v>75</v>
      </c>
      <c r="E15" s="74">
        <f>SUM($A$8:$D$8)</f>
        <v>0</v>
      </c>
      <c r="F15" s="68"/>
      <c r="G15" s="46" t="s">
        <v>75</v>
      </c>
      <c r="H15" s="74">
        <f>SUM($A$8:$D$8)</f>
        <v>0</v>
      </c>
      <c r="I15" s="68"/>
      <c r="J15" s="46" t="s">
        <v>75</v>
      </c>
      <c r="K15" s="74">
        <f>SUM($A$8:$D$8)</f>
        <v>0</v>
      </c>
      <c r="L15" s="68"/>
      <c r="M15" s="68"/>
      <c r="N15" s="100"/>
      <c r="O15" s="100"/>
      <c r="P15" s="100"/>
      <c r="Q15" s="100"/>
      <c r="R15" s="100"/>
      <c r="S15" s="100"/>
    </row>
    <row r="16" spans="1:19" hidden="1" x14ac:dyDescent="0.3">
      <c r="A16" s="46" t="s">
        <v>76</v>
      </c>
      <c r="B16" s="74">
        <f>IF($B$4="t",SUM($E$8:$G$8),$E$8+$F$8)</f>
        <v>0</v>
      </c>
      <c r="C16" s="68"/>
      <c r="D16" s="46" t="s">
        <v>76</v>
      </c>
      <c r="E16" s="74">
        <f>IF($B$4="t",SUM($E$8:$G$8),$E$8+$F$8)</f>
        <v>0</v>
      </c>
      <c r="F16" s="68"/>
      <c r="G16" s="46" t="s">
        <v>76</v>
      </c>
      <c r="H16" s="74">
        <f>IF($B$4="t",SUM($E$8:$G$8),$E$8+$F$8)</f>
        <v>0</v>
      </c>
      <c r="I16" s="68"/>
      <c r="J16" s="46" t="s">
        <v>76</v>
      </c>
      <c r="K16" s="74">
        <f>IF($B$4="t",SUM($E$8:$G$8),$E$8+$F$8)</f>
        <v>0</v>
      </c>
      <c r="L16" s="68"/>
      <c r="M16" s="68"/>
      <c r="N16" s="100"/>
      <c r="O16" s="100"/>
      <c r="P16" s="100"/>
      <c r="Q16" s="100"/>
      <c r="R16" s="100"/>
      <c r="S16" s="100"/>
    </row>
    <row r="17" spans="1:19" hidden="1" x14ac:dyDescent="0.3">
      <c r="A17" s="46" t="s">
        <v>77</v>
      </c>
      <c r="B17" s="74">
        <f>IF($B$4="t",SUM($H$8:$I$8),SUM($G$8:$I$8))</f>
        <v>0</v>
      </c>
      <c r="C17" s="68"/>
      <c r="D17" s="46" t="s">
        <v>77</v>
      </c>
      <c r="E17" s="74">
        <f>IF($B$4="t",SUM($H$8:$I$8),SUM($G$8:$I$8))</f>
        <v>0</v>
      </c>
      <c r="F17" s="68"/>
      <c r="G17" s="46" t="s">
        <v>77</v>
      </c>
      <c r="H17" s="74">
        <f>IF($B$4="t",SUM($H$8:$I$8),SUM($G$8:$I$8))</f>
        <v>0</v>
      </c>
      <c r="I17" s="68"/>
      <c r="J17" s="46" t="s">
        <v>77</v>
      </c>
      <c r="K17" s="74">
        <f>IF($B$4="t",SUM($H$8:$I$8),SUM($G$8:$I$8))</f>
        <v>0</v>
      </c>
      <c r="L17" s="68"/>
      <c r="M17" s="68"/>
      <c r="N17" s="100"/>
      <c r="O17" s="100"/>
      <c r="P17" s="100"/>
      <c r="Q17" s="100"/>
      <c r="R17" s="100"/>
      <c r="S17" s="100"/>
    </row>
    <row r="18" spans="1:19" hidden="1" x14ac:dyDescent="0.3">
      <c r="A18" s="46" t="s">
        <v>78</v>
      </c>
      <c r="B18" s="74">
        <f>$J$8+$K$8</f>
        <v>0</v>
      </c>
      <c r="C18" s="68"/>
      <c r="D18" s="46" t="s">
        <v>78</v>
      </c>
      <c r="E18" s="74">
        <f>$J$8+$K$8</f>
        <v>0</v>
      </c>
      <c r="F18" s="68"/>
      <c r="G18" s="46" t="s">
        <v>78</v>
      </c>
      <c r="H18" s="74">
        <f>$J$8+$K$8</f>
        <v>0</v>
      </c>
      <c r="I18" s="68"/>
      <c r="J18" s="46" t="s">
        <v>78</v>
      </c>
      <c r="K18" s="74">
        <f>$J$8+$K$8</f>
        <v>0</v>
      </c>
      <c r="L18" s="68"/>
      <c r="M18" s="68"/>
      <c r="N18" s="100"/>
      <c r="O18" s="100"/>
      <c r="P18" s="100"/>
      <c r="Q18" s="100"/>
      <c r="R18" s="100"/>
      <c r="S18" s="100"/>
    </row>
    <row r="19" spans="1:19" hidden="1" x14ac:dyDescent="0.3">
      <c r="A19" s="46" t="s">
        <v>79</v>
      </c>
      <c r="B19" s="74">
        <f>SUM($J$8:$M$8)</f>
        <v>0</v>
      </c>
      <c r="C19" s="68"/>
      <c r="D19" s="46" t="s">
        <v>79</v>
      </c>
      <c r="E19" s="74">
        <f>SUM($J$8:$M$8)</f>
        <v>0</v>
      </c>
      <c r="F19" s="68"/>
      <c r="G19" s="46" t="s">
        <v>79</v>
      </c>
      <c r="H19" s="74">
        <f>SUM($J$8:$M$8)</f>
        <v>0</v>
      </c>
      <c r="I19" s="68"/>
      <c r="J19" s="46" t="s">
        <v>79</v>
      </c>
      <c r="K19" s="74">
        <f>SUM($J$8:$M$8)</f>
        <v>0</v>
      </c>
      <c r="L19" s="68"/>
      <c r="M19" s="68"/>
      <c r="N19" s="100"/>
      <c r="O19" s="100"/>
      <c r="P19" s="100"/>
      <c r="Q19" s="100"/>
      <c r="R19" s="100"/>
      <c r="S19" s="100"/>
    </row>
    <row r="20" spans="1:19" hidden="1" x14ac:dyDescent="0.3">
      <c r="A20" s="47" t="s">
        <v>38</v>
      </c>
      <c r="B20" s="75">
        <f>IF(B15=0,0,VLOOKUP(B15,'norm tables'!$A$3:$C$133,3,TRUE))</f>
        <v>0</v>
      </c>
      <c r="C20" s="68"/>
      <c r="D20" s="47" t="s">
        <v>38</v>
      </c>
      <c r="E20" s="75">
        <f>IF(E15=0,0,VLOOKUP(E15,'norm tables'!$A$3:$C$133,3,TRUE))</f>
        <v>0</v>
      </c>
      <c r="F20" s="68"/>
      <c r="G20" s="47" t="s">
        <v>38</v>
      </c>
      <c r="H20" s="75">
        <f>IF(H15=0,0,VLOOKUP(H15,'norm tables'!$A$3:$C$133,3,TRUE))</f>
        <v>0</v>
      </c>
      <c r="I20" s="68"/>
      <c r="J20" s="47" t="s">
        <v>38</v>
      </c>
      <c r="K20" s="75">
        <f>IF(K15=0,0,VLOOKUP(K15,'norm tables'!$A$3:$C$133,3,TRUE))</f>
        <v>0</v>
      </c>
      <c r="L20" s="68"/>
      <c r="M20" s="68"/>
      <c r="N20" s="100"/>
      <c r="O20" s="100"/>
      <c r="P20" s="100"/>
      <c r="Q20" s="100"/>
      <c r="R20" s="100"/>
      <c r="S20" s="100"/>
    </row>
    <row r="21" spans="1:19" hidden="1" x14ac:dyDescent="0.3">
      <c r="A21" s="47" t="s">
        <v>39</v>
      </c>
      <c r="B21" s="75">
        <f>IF(B15=0,0,IF(B14="PHBAO",VLOOKUP(B15,'norm tables'!$I$3:$K$133,3,TRUE),IF(B14="DESEGREGATED/RECEIVER",VLOOKUP(B15,'norm tables'!$A$3:$C$133,3,TRUE),IF(B14="MAGNET 1",VLOOKUP(B15,'norm tables'!$Q$3:$S$133,3,TRUE),IF(B14="MAGNET 2",VLOOKUP(B15,'norm tables'!$M$3:$O$133,3,TRUE))))))</f>
        <v>0</v>
      </c>
      <c r="C21" s="68"/>
      <c r="D21" s="47" t="s">
        <v>39</v>
      </c>
      <c r="E21" s="75">
        <f>IF(E15=0,0,IF(E14="PHBAO",VLOOKUP(E15,'norm tables'!$I$3:$K$133,3,TRUE),IF(E14="DESEGREGATED/RECEIVER",VLOOKUP(E15,'norm tables'!$A$3:$C$133,3,TRUE),IF(E14="MAGNET 1",VLOOKUP(E15,'norm tables'!$Q$3:$S$133,3,TRUE),IF(E14="MAGNET 2",VLOOKUP(E15,'norm tables'!$M$3:$O$133,3,TRUE))))))</f>
        <v>0</v>
      </c>
      <c r="F21" s="68"/>
      <c r="G21" s="47" t="s">
        <v>39</v>
      </c>
      <c r="H21" s="75">
        <f>IF(H15=0,0,IF(H14="PHBAO",VLOOKUP(H15,'norm tables'!$I$3:$K$133,3,TRUE),IF(H14="DESEGREGATED/RECEIVER",VLOOKUP(H15,'norm tables'!$A$3:$C$133,3,TRUE),IF(H14="MAGNET 1",VLOOKUP(H15,'norm tables'!$Q$3:$S$133,3,TRUE),IF(H14="MAGNET 2",VLOOKUP(H15,'norm tables'!$M$3:$O$133,3,TRUE))))))</f>
        <v>0</v>
      </c>
      <c r="I21" s="68"/>
      <c r="J21" s="47" t="s">
        <v>39</v>
      </c>
      <c r="K21" s="75">
        <f>IF(K15=0,0,IF(K14="PHBAO",VLOOKUP(K15,'norm tables'!$I$3:$K$133,3,TRUE),IF(K14="DESEGREGATED/RECEIVER",VLOOKUP(K15,'norm tables'!$A$3:$C$133,3,TRUE),IF(K14="MAGNET 1",VLOOKUP(K15,'norm tables'!$Q$3:$S$133,3,TRUE),IF(K14="MAGNET 2",VLOOKUP(K15,'norm tables'!$M$3:$O$133,3,TRUE))))))</f>
        <v>0</v>
      </c>
      <c r="L21" s="68"/>
      <c r="M21" s="68"/>
      <c r="N21" s="100"/>
      <c r="O21" s="100"/>
      <c r="P21" s="100"/>
      <c r="Q21" s="100"/>
      <c r="R21" s="100"/>
      <c r="S21" s="100"/>
    </row>
    <row r="22" spans="1:19" s="78" customFormat="1" hidden="1" x14ac:dyDescent="0.3">
      <c r="A22" s="48" t="s">
        <v>40</v>
      </c>
      <c r="B22" s="76">
        <f>IF(AND(B13="ACS", OR(B14="Desegregated/Receiver", B14="PHBAO")),0,B21-B20)</f>
        <v>0</v>
      </c>
      <c r="C22" s="77"/>
      <c r="D22" s="48" t="s">
        <v>40</v>
      </c>
      <c r="E22" s="76">
        <f>IF(AND(E13="ACS", OR(E14="Desegregated/Receiver", E14="PHBAO")),0,E21-E20)</f>
        <v>0</v>
      </c>
      <c r="F22" s="77"/>
      <c r="G22" s="48" t="s">
        <v>40</v>
      </c>
      <c r="H22" s="76">
        <f>IF(AND(H13="ACS", OR(H14="Desegregated/Receiver", H14="PHBAO")),0,H21-H20)</f>
        <v>0</v>
      </c>
      <c r="I22" s="77"/>
      <c r="J22" s="48" t="s">
        <v>40</v>
      </c>
      <c r="K22" s="76">
        <f>IF(AND(K13="ACS", OR(K14="Desegregated/Receiver", K14="PHBAO")),0,K21-K20)</f>
        <v>0</v>
      </c>
      <c r="L22" s="77"/>
      <c r="M22" s="77"/>
      <c r="N22" s="103"/>
      <c r="O22" s="103"/>
      <c r="P22" s="103"/>
      <c r="Q22" s="103"/>
      <c r="R22" s="103"/>
      <c r="S22" s="103"/>
    </row>
    <row r="23" spans="1:19" hidden="1" x14ac:dyDescent="0.3">
      <c r="A23" s="47" t="s">
        <v>41</v>
      </c>
      <c r="B23" s="75">
        <f>IF(B15=0,0,VLOOKUP(B15,'norm tables'!$E$3:$G$133,3,TRUE))</f>
        <v>0</v>
      </c>
      <c r="C23" s="68"/>
      <c r="D23" s="47" t="s">
        <v>41</v>
      </c>
      <c r="E23" s="75">
        <f>IF(E15=0,0,VLOOKUP(E15,'norm tables'!$E$3:$G$133,3,TRUE))</f>
        <v>0</v>
      </c>
      <c r="F23" s="68"/>
      <c r="G23" s="47" t="s">
        <v>41</v>
      </c>
      <c r="H23" s="75">
        <f>IF(H15=0,0,VLOOKUP(H15,'norm tables'!$E$3:$G$133,3,TRUE))</f>
        <v>0</v>
      </c>
      <c r="I23" s="68"/>
      <c r="J23" s="47" t="s">
        <v>41</v>
      </c>
      <c r="K23" s="75">
        <f>IF(K15=0,0,VLOOKUP(K15,'norm tables'!$E$3:$G$133,3,TRUE))</f>
        <v>0</v>
      </c>
      <c r="L23" s="68"/>
      <c r="M23" s="68"/>
      <c r="N23" s="100"/>
      <c r="O23" s="100"/>
      <c r="P23" s="100"/>
      <c r="Q23" s="100"/>
      <c r="R23" s="100"/>
      <c r="S23" s="100"/>
    </row>
    <row r="24" spans="1:19" hidden="1" x14ac:dyDescent="0.3">
      <c r="A24" s="47" t="s">
        <v>42</v>
      </c>
      <c r="B24" s="75">
        <f>B23-B21</f>
        <v>0</v>
      </c>
      <c r="C24" s="68"/>
      <c r="D24" s="47" t="s">
        <v>42</v>
      </c>
      <c r="E24" s="75">
        <f>E23-E21</f>
        <v>0</v>
      </c>
      <c r="F24" s="68"/>
      <c r="G24" s="47" t="s">
        <v>42</v>
      </c>
      <c r="H24" s="75">
        <f>H23-H21</f>
        <v>0</v>
      </c>
      <c r="I24" s="68"/>
      <c r="J24" s="47" t="s">
        <v>42</v>
      </c>
      <c r="K24" s="75">
        <f>K23-K21</f>
        <v>0</v>
      </c>
      <c r="L24" s="68"/>
      <c r="M24" s="68"/>
      <c r="N24" s="100"/>
      <c r="O24" s="100"/>
      <c r="P24" s="100"/>
      <c r="Q24" s="100"/>
      <c r="R24" s="100"/>
      <c r="S24" s="100"/>
    </row>
    <row r="25" spans="1:19" hidden="1" x14ac:dyDescent="0.3">
      <c r="A25" s="47" t="s">
        <v>43</v>
      </c>
      <c r="B25" s="75">
        <f>B20+B22+B24</f>
        <v>0</v>
      </c>
      <c r="C25" s="68"/>
      <c r="D25" s="47" t="s">
        <v>43</v>
      </c>
      <c r="E25" s="75">
        <f>E20+E22+E24</f>
        <v>0</v>
      </c>
      <c r="F25" s="68"/>
      <c r="G25" s="47" t="s">
        <v>43</v>
      </c>
      <c r="H25" s="75">
        <f>H20+H22+H24</f>
        <v>0</v>
      </c>
      <c r="I25" s="68"/>
      <c r="J25" s="47" t="s">
        <v>43</v>
      </c>
      <c r="K25" s="75">
        <f>K20+K22+K24</f>
        <v>0</v>
      </c>
      <c r="L25" s="68"/>
      <c r="M25" s="68"/>
      <c r="N25" s="100"/>
      <c r="O25" s="100"/>
      <c r="P25" s="100"/>
      <c r="Q25" s="100"/>
      <c r="R25" s="100"/>
      <c r="S25" s="100"/>
    </row>
    <row r="26" spans="1:19" hidden="1" x14ac:dyDescent="0.3">
      <c r="A26" s="47" t="s">
        <v>44</v>
      </c>
      <c r="B26" s="75">
        <f>IF(B16=0,0,VLOOKUP(B16,'norm tables'!$U$3:$W$134,3,TRUE))</f>
        <v>0</v>
      </c>
      <c r="C26" s="68"/>
      <c r="D26" s="47" t="s">
        <v>44</v>
      </c>
      <c r="E26" s="75">
        <f>IF(E16=0,0,VLOOKUP(E16,'norm tables'!$U$3:$W$134,3,TRUE))</f>
        <v>0</v>
      </c>
      <c r="F26" s="68"/>
      <c r="G26" s="47" t="s">
        <v>44</v>
      </c>
      <c r="H26" s="75">
        <f>IF(H16=0,0,VLOOKUP(H16,'norm tables'!$U$3:$W$134,3,TRUE))</f>
        <v>0</v>
      </c>
      <c r="I26" s="68"/>
      <c r="J26" s="47" t="s">
        <v>44</v>
      </c>
      <c r="K26" s="75">
        <f>IF(K16=0,0,VLOOKUP(K16,'norm tables'!$U$3:$W$134,3,TRUE))</f>
        <v>0</v>
      </c>
      <c r="L26" s="68"/>
      <c r="M26" s="68"/>
      <c r="N26" s="100"/>
      <c r="O26" s="100"/>
      <c r="P26" s="100"/>
      <c r="Q26" s="100"/>
      <c r="R26" s="100"/>
      <c r="S26" s="100"/>
    </row>
    <row r="27" spans="1:19" hidden="1" x14ac:dyDescent="0.3">
      <c r="A27" s="47" t="s">
        <v>45</v>
      </c>
      <c r="B27" s="75">
        <f>IF(B16=0,0,IF(B14="PHBAO",VLOOKUP(B16,'norm tables'!$Y$3:$AA$134,3,TRUE),IF(B14="DESEGREGATED/RECEIVER",VLOOKUP(B16,'norm tables'!$AC$3:$AE$134,3,TRUE),IF(B14="MAGNET 1",VLOOKUP(B16,'norm tables'!$AK$4:$AM$134,3,TRUE),IF(B14="MAGNET 2",VLOOKUP(B16,'norm tables'!$AG$3:$AI$134,3,TRUE))))))</f>
        <v>0</v>
      </c>
      <c r="C27" s="68"/>
      <c r="D27" s="47" t="s">
        <v>45</v>
      </c>
      <c r="E27" s="75">
        <f>IF(E16=0,0,IF(E14="PHBAO",VLOOKUP(E16,'norm tables'!$Y$3:$AA$134,3,TRUE),IF(E14="DESEGREGATED/RECEIVER",VLOOKUP(E16,'norm tables'!$AC$3:$AE$134,3,TRUE),IF(E14="MAGNET 1",VLOOKUP(E16,'norm tables'!$AK$4:$AM$134,3,TRUE),IF(E14="MAGNET 2",VLOOKUP(E16,'norm tables'!$AG$3:$AI$134,3,TRUE))))))</f>
        <v>0</v>
      </c>
      <c r="F27" s="68"/>
      <c r="G27" s="47" t="s">
        <v>45</v>
      </c>
      <c r="H27" s="75">
        <f>IF(H16=0,0,IF(H14="PHBAO",VLOOKUP(H16,'norm tables'!$Y$3:$AA$134,3,TRUE),IF(H14="DESEGREGATED/RECEIVER",VLOOKUP(H16,'norm tables'!$AC$3:$AE$134,3,TRUE),IF(H14="MAGNET 1",VLOOKUP(H16,'norm tables'!$AK$4:$AM$134,3,TRUE),IF(H14="MAGNET 2",VLOOKUP(H16,'norm tables'!$AG$3:$AI$134,3,TRUE))))))</f>
        <v>0</v>
      </c>
      <c r="I27" s="68"/>
      <c r="J27" s="47" t="s">
        <v>45</v>
      </c>
      <c r="K27" s="75">
        <f>IF(K16=0,0,IF(K14="PHBAO",VLOOKUP(K16,'norm tables'!$Y$3:$AA$134,3,TRUE),IF(K14="DESEGREGATED/RECEIVER",VLOOKUP(K16,'norm tables'!$AC$3:$AE$134,3,TRUE),IF(K14="MAGNET 1",VLOOKUP(K16,'norm tables'!$AK$4:$AM$134,3,TRUE),IF(K14="MAGNET 2",VLOOKUP(K16,'norm tables'!$AG$3:$AI$134,3,TRUE))))))</f>
        <v>0</v>
      </c>
      <c r="L27" s="68"/>
      <c r="M27" s="68"/>
      <c r="N27" s="100"/>
      <c r="O27" s="100"/>
      <c r="P27" s="100"/>
      <c r="Q27" s="100"/>
      <c r="R27" s="100"/>
      <c r="S27" s="100"/>
    </row>
    <row r="28" spans="1:19" s="78" customFormat="1" hidden="1" x14ac:dyDescent="0.3">
      <c r="A28" s="48" t="s">
        <v>46</v>
      </c>
      <c r="B28" s="76">
        <f>IF(AND(B13="ACS", OR(B14="Desegregated/Receiver", B14="PHBAO")),0,B27-B26)</f>
        <v>0</v>
      </c>
      <c r="C28" s="77"/>
      <c r="D28" s="48" t="s">
        <v>46</v>
      </c>
      <c r="E28" s="76">
        <f>IF(AND(E13="ACS", OR(E14="Desegregated/Receiver", E14="PHBAO")),0,E27-E26)</f>
        <v>0</v>
      </c>
      <c r="F28" s="77"/>
      <c r="G28" s="48" t="s">
        <v>46</v>
      </c>
      <c r="H28" s="76">
        <f>IF(AND(H13="ACS", OR(H14="Desegregated/Receiver", H14="PHBAO")),0,H27-H26)</f>
        <v>0</v>
      </c>
      <c r="I28" s="77"/>
      <c r="J28" s="48" t="s">
        <v>46</v>
      </c>
      <c r="K28" s="76">
        <f>IF(AND(K13="ACS", OR(K14="Desegregated/Receiver", K14="PHBAO")),0,K27-K26)</f>
        <v>0</v>
      </c>
      <c r="L28" s="77"/>
      <c r="M28" s="77"/>
      <c r="N28" s="103"/>
      <c r="O28" s="103"/>
      <c r="P28" s="103"/>
      <c r="Q28" s="103"/>
      <c r="R28" s="103"/>
      <c r="S28" s="103"/>
    </row>
    <row r="29" spans="1:19" hidden="1" x14ac:dyDescent="0.3">
      <c r="A29" s="47" t="s">
        <v>47</v>
      </c>
      <c r="B29" s="75">
        <f>B28+B26</f>
        <v>0</v>
      </c>
      <c r="C29" s="68"/>
      <c r="D29" s="47" t="s">
        <v>47</v>
      </c>
      <c r="E29" s="75">
        <f>E28+E26</f>
        <v>0</v>
      </c>
      <c r="F29" s="68"/>
      <c r="G29" s="47" t="s">
        <v>47</v>
      </c>
      <c r="H29" s="75">
        <f>H28+H26</f>
        <v>0</v>
      </c>
      <c r="I29" s="68"/>
      <c r="J29" s="47" t="s">
        <v>47</v>
      </c>
      <c r="K29" s="75">
        <f>K28+K26</f>
        <v>0</v>
      </c>
      <c r="L29" s="68"/>
      <c r="M29" s="68"/>
      <c r="N29" s="100"/>
      <c r="O29" s="100"/>
      <c r="P29" s="100"/>
      <c r="Q29" s="100"/>
      <c r="R29" s="100"/>
      <c r="S29" s="100"/>
    </row>
    <row r="30" spans="1:19" hidden="1" x14ac:dyDescent="0.3">
      <c r="A30" s="47" t="s">
        <v>48</v>
      </c>
      <c r="B30" s="75">
        <f>IF(B17=0,0,VLOOKUP(B17,'norm tables'!$AO$4:$AQ$144,3,TRUE))</f>
        <v>0</v>
      </c>
      <c r="C30" s="68"/>
      <c r="D30" s="47" t="s">
        <v>48</v>
      </c>
      <c r="E30" s="75">
        <f>IF(E17=0,0,VLOOKUP(E17,'norm tables'!$AO$4:$AQ$144,3,TRUE))</f>
        <v>0</v>
      </c>
      <c r="F30" s="68"/>
      <c r="G30" s="47" t="s">
        <v>48</v>
      </c>
      <c r="H30" s="75">
        <f>IF(H17=0,0,VLOOKUP(H17,'norm tables'!$AO$4:$AQ$144,3,TRUE))</f>
        <v>0</v>
      </c>
      <c r="I30" s="68"/>
      <c r="J30" s="47" t="s">
        <v>48</v>
      </c>
      <c r="K30" s="75">
        <f>IF(K17=0,0,VLOOKUP(K17,'norm tables'!$AO$4:$AQ$144,3,TRUE))</f>
        <v>0</v>
      </c>
      <c r="L30" s="68"/>
      <c r="M30" s="68"/>
      <c r="N30" s="100"/>
      <c r="O30" s="100"/>
      <c r="P30" s="100"/>
      <c r="Q30" s="100"/>
      <c r="R30" s="100"/>
      <c r="S30" s="100"/>
    </row>
    <row r="31" spans="1:19" hidden="1" x14ac:dyDescent="0.3">
      <c r="A31" s="47" t="s">
        <v>49</v>
      </c>
      <c r="B31" s="75">
        <f>IF(B17=0,0,IF(B14="PHBAO",VLOOKUP(B17,'norm tables'!$AS$4:$AU$144,3,TRUE),IF(B14="DESEGREGATED/RECEIVER",VLOOKUP(B17,'norm tables'!$AW$4:$AY$144,3,TRUE),IF(B14="MAGNET 1",VLOOKUP(B17,'norm tables'!$BE$4:$BG$144,3,TRUE),IF(B14="MAGNET 2",VLOOKUP(B17,'norm tables'!$BA$4:$BC$144,3,TRUE))))))</f>
        <v>0</v>
      </c>
      <c r="C31" s="68"/>
      <c r="D31" s="47" t="s">
        <v>49</v>
      </c>
      <c r="E31" s="75">
        <f>IF(E17=0,0,IF(E14="PHBAO",VLOOKUP(E17,'norm tables'!$AS$4:$AU$144,3,TRUE),IF(E14="DESEGREGATED/RECEIVER",VLOOKUP(E17,'norm tables'!$AW$4:$AY$144,3,TRUE),IF(E14="MAGNET 1",VLOOKUP(E17,'norm tables'!$BE$4:$BG$144,3,TRUE),IF(E14="MAGNET 2",VLOOKUP(E17,'norm tables'!$BA$4:$BC$144,3,TRUE))))))</f>
        <v>0</v>
      </c>
      <c r="F31" s="68"/>
      <c r="G31" s="47" t="s">
        <v>49</v>
      </c>
      <c r="H31" s="75">
        <f>IF(H17=0,0,IF(H14="PHBAO",VLOOKUP(H17,'norm tables'!$AS$4:$AU$144,3,TRUE),IF(H14="DESEGREGATED/RECEIVER",VLOOKUP(H17,'norm tables'!$AW$4:$AY$144,3,TRUE),IF(H14="MAGNET 1",VLOOKUP(H17,'norm tables'!$BE$4:$BG$144,3,TRUE),IF(H14="MAGNET 2",VLOOKUP(H17,'norm tables'!$BA$4:$BC$144,3,TRUE))))))</f>
        <v>0</v>
      </c>
      <c r="I31" s="68"/>
      <c r="J31" s="47" t="s">
        <v>49</v>
      </c>
      <c r="K31" s="75">
        <f>IF(K17=0,0,IF(K14="PHBAO",VLOOKUP(K17,'norm tables'!$AS$4:$AU$144,3,TRUE),IF(K14="DESEGREGATED/RECEIVER",VLOOKUP(K17,'norm tables'!$AW$4:$AY$144,3,TRUE),IF(K14="MAGNET 1",VLOOKUP(K17,'norm tables'!$BE$4:$BG$144,3,TRUE),IF(K14="MAGNET 2",VLOOKUP(K17,'norm tables'!$BA$4:$BC$144,3,TRUE))))))</f>
        <v>0</v>
      </c>
      <c r="L31" s="68"/>
      <c r="M31" s="68"/>
      <c r="N31" s="100"/>
      <c r="O31" s="100"/>
      <c r="P31" s="100"/>
      <c r="Q31" s="100"/>
      <c r="R31" s="100"/>
      <c r="S31" s="100"/>
    </row>
    <row r="32" spans="1:19" s="78" customFormat="1" hidden="1" x14ac:dyDescent="0.3">
      <c r="A32" s="48" t="s">
        <v>50</v>
      </c>
      <c r="B32" s="76">
        <f>IF(AND(B13="ACS", OR(B14="Desegregated/Receiver", B14="PHBAO")),0,B31-B30)</f>
        <v>0</v>
      </c>
      <c r="C32" s="77"/>
      <c r="D32" s="48" t="s">
        <v>50</v>
      </c>
      <c r="E32" s="76">
        <f>IF(AND(E13="ACS", OR(E14="Desegregated/Receiver", E14="PHBAO")),0,E31-E30)</f>
        <v>0</v>
      </c>
      <c r="F32" s="77"/>
      <c r="G32" s="48" t="s">
        <v>50</v>
      </c>
      <c r="H32" s="76">
        <f>IF(AND(H13="ACS", OR(H14="Desegregated/Receiver", H14="PHBAO")),0,H31-H30)</f>
        <v>0</v>
      </c>
      <c r="I32" s="77"/>
      <c r="J32" s="48" t="s">
        <v>50</v>
      </c>
      <c r="K32" s="76">
        <f>IF(AND(K13="ACS", OR(K14="Desegregated/Receiver", K14="PHBAO")),0,K31-K30)</f>
        <v>0</v>
      </c>
      <c r="L32" s="77"/>
      <c r="M32" s="77"/>
      <c r="N32" s="103"/>
      <c r="O32" s="103"/>
      <c r="P32" s="103"/>
      <c r="Q32" s="103"/>
      <c r="R32" s="103"/>
      <c r="S32" s="103"/>
    </row>
    <row r="33" spans="1:19" hidden="1" x14ac:dyDescent="0.3">
      <c r="A33" s="47" t="s">
        <v>51</v>
      </c>
      <c r="B33" s="75">
        <f>B32+B30</f>
        <v>0</v>
      </c>
      <c r="C33" s="68"/>
      <c r="D33" s="47" t="s">
        <v>51</v>
      </c>
      <c r="E33" s="75">
        <f>E32+E30</f>
        <v>0</v>
      </c>
      <c r="F33" s="68"/>
      <c r="G33" s="47" t="s">
        <v>51</v>
      </c>
      <c r="H33" s="75">
        <f>H32+H30</f>
        <v>0</v>
      </c>
      <c r="I33" s="68"/>
      <c r="J33" s="47" t="s">
        <v>51</v>
      </c>
      <c r="K33" s="75">
        <f>K32+K30</f>
        <v>0</v>
      </c>
      <c r="L33" s="68"/>
      <c r="M33" s="68"/>
      <c r="N33" s="100"/>
      <c r="O33" s="100"/>
      <c r="P33" s="100"/>
      <c r="Q33" s="100"/>
      <c r="R33" s="100"/>
      <c r="S33" s="100"/>
    </row>
    <row r="34" spans="1:19" hidden="1" x14ac:dyDescent="0.3">
      <c r="A34" s="47" t="s">
        <v>52</v>
      </c>
      <c r="B34" s="75">
        <f>IF(B19=0,0,VLOOKUP(B19,'norm tables'!$BI$3:$BK$143,3,TRUE))</f>
        <v>0</v>
      </c>
      <c r="C34" s="68"/>
      <c r="D34" s="47" t="s">
        <v>52</v>
      </c>
      <c r="E34" s="75">
        <f>IF(E19=0,0,VLOOKUP(E19,'norm tables'!$BI$3:$BK$143,3,TRUE))</f>
        <v>0</v>
      </c>
      <c r="F34" s="68"/>
      <c r="G34" s="47" t="s">
        <v>52</v>
      </c>
      <c r="H34" s="75">
        <f>IF(H19=0,0,VLOOKUP(H19,'norm tables'!$BI$3:$BK$143,3,TRUE))</f>
        <v>0</v>
      </c>
      <c r="I34" s="68"/>
      <c r="J34" s="47" t="s">
        <v>52</v>
      </c>
      <c r="K34" s="75">
        <f>IF(K19=0,0,VLOOKUP(K19,'norm tables'!$BI$3:$BK$143,3,TRUE))</f>
        <v>0</v>
      </c>
      <c r="L34" s="68"/>
      <c r="M34" s="68"/>
      <c r="N34" s="100"/>
      <c r="O34" s="100"/>
      <c r="P34" s="100"/>
      <c r="Q34" s="100"/>
      <c r="R34" s="100"/>
      <c r="S34" s="100"/>
    </row>
    <row r="35" spans="1:19" hidden="1" x14ac:dyDescent="0.3">
      <c r="A35" s="47" t="s">
        <v>53</v>
      </c>
      <c r="B35" s="75">
        <f>IF(B19=0,0,IF(B14="Magnet 1",VLOOKUP(B19,'norm tables'!$CD$3:$CF$143,3,TRUE),IF(B14="Magnet 2",VLOOKUP(B19,'norm tables'!$BY$3:$CA$143,3,TRUE),0)))</f>
        <v>0</v>
      </c>
      <c r="C35" s="68"/>
      <c r="D35" s="47" t="s">
        <v>53</v>
      </c>
      <c r="E35" s="75">
        <f>IF(E19=0,0,IF(E14="Magnet 1",VLOOKUP(E19,'norm tables'!$CD$3:$CF$143,3,TRUE),IF(E14="Magnet 2",VLOOKUP(E19,'norm tables'!$BY$3:$CA$143,3,TRUE),0)))</f>
        <v>0</v>
      </c>
      <c r="F35" s="68"/>
      <c r="G35" s="47" t="s">
        <v>53</v>
      </c>
      <c r="H35" s="75">
        <f>IF(H19=0,0,IF(H14="Magnet 1",VLOOKUP(H19,'norm tables'!$CD$3:$CF$143,3,TRUE),IF(H14="Magnet 2",VLOOKUP(H19,'norm tables'!$BY$3:$CA$143,3,TRUE),0)))</f>
        <v>0</v>
      </c>
      <c r="I35" s="68"/>
      <c r="J35" s="47" t="s">
        <v>53</v>
      </c>
      <c r="K35" s="75">
        <f>IF(K19=0,0,IF(K14="Magnet 1",VLOOKUP(K19,'norm tables'!$CD$3:$CF$143,3,TRUE),IF(K14="Magnet 2",VLOOKUP(K19,'norm tables'!$BY$3:$CA$143,3,TRUE),0)))</f>
        <v>0</v>
      </c>
      <c r="L35" s="68"/>
      <c r="M35" s="68"/>
      <c r="N35" s="100"/>
      <c r="O35" s="100"/>
      <c r="P35" s="100"/>
      <c r="Q35" s="100"/>
      <c r="R35" s="100"/>
      <c r="S35" s="100"/>
    </row>
    <row r="36" spans="1:19" hidden="1" x14ac:dyDescent="0.3">
      <c r="A36" s="47" t="s">
        <v>54</v>
      </c>
      <c r="B36" s="75">
        <f>IF(OR(B14="Magnet 1",B14="Magnet 2"),B35-B34,0)</f>
        <v>0</v>
      </c>
      <c r="C36" s="68"/>
      <c r="D36" s="47" t="s">
        <v>54</v>
      </c>
      <c r="E36" s="75">
        <f>IF(OR(E14="Magnet 1",E14="Magnet 2"),E35-E34,0)</f>
        <v>0</v>
      </c>
      <c r="F36" s="68"/>
      <c r="G36" s="47" t="s">
        <v>54</v>
      </c>
      <c r="H36" s="75">
        <f>IF(OR(H14="Magnet 1",H14="Magnet 2"),H35-H34,0)</f>
        <v>0</v>
      </c>
      <c r="I36" s="68"/>
      <c r="J36" s="47" t="s">
        <v>54</v>
      </c>
      <c r="K36" s="75">
        <f>IF(OR(K14="Magnet 1",K14="Magnet 2"),K35-K34,0)</f>
        <v>0</v>
      </c>
      <c r="L36" s="68"/>
      <c r="M36" s="68"/>
      <c r="N36" s="100"/>
      <c r="O36" s="100"/>
      <c r="P36" s="100"/>
      <c r="Q36" s="100"/>
      <c r="R36" s="100"/>
      <c r="S36" s="100"/>
    </row>
    <row r="37" spans="1:19" hidden="1" x14ac:dyDescent="0.3">
      <c r="A37" s="47" t="s">
        <v>55</v>
      </c>
      <c r="B37" s="75">
        <f>B36+B34</f>
        <v>0</v>
      </c>
      <c r="C37" s="68"/>
      <c r="D37" s="47" t="s">
        <v>55</v>
      </c>
      <c r="E37" s="75">
        <f>E36+E34</f>
        <v>0</v>
      </c>
      <c r="F37" s="68"/>
      <c r="G37" s="47" t="s">
        <v>55</v>
      </c>
      <c r="H37" s="75">
        <f>H36+H34</f>
        <v>0</v>
      </c>
      <c r="I37" s="68"/>
      <c r="J37" s="47" t="s">
        <v>55</v>
      </c>
      <c r="K37" s="75">
        <f>K36+K34</f>
        <v>0</v>
      </c>
      <c r="L37" s="68"/>
      <c r="M37" s="68"/>
      <c r="N37" s="100"/>
      <c r="O37" s="100"/>
      <c r="P37" s="100"/>
      <c r="Q37" s="100"/>
      <c r="R37" s="100"/>
      <c r="S37" s="100"/>
    </row>
    <row r="38" spans="1:19" s="78" customFormat="1" ht="21" hidden="1" customHeight="1" x14ac:dyDescent="0.3">
      <c r="A38" s="48" t="s">
        <v>56</v>
      </c>
      <c r="B38" s="76">
        <f>IF(AND(B13="ACS", OR(B14="Desegregated/Receiver", B14="PHBAO")),0,IF(B18=0,0,IF(B14="PHBAO",VLOOKUP(B18,'norm tables'!$BN$3:$BP$25,3,TRUE),IF(B14="DESEGREGATED/RECEIVER",VLOOKUP(B18,'norm tables'!$BT$3:$BV$25,3,TRUE),IF(B14="Magnet 1",0,IF(B14="Magnet 2",0))))))</f>
        <v>0</v>
      </c>
      <c r="C38" s="77"/>
      <c r="D38" s="48" t="s">
        <v>56</v>
      </c>
      <c r="E38" s="76">
        <f>IF(AND(E13="ACS", OR(E14="Desegregated/Receiver", E14="PHBAO")),0,IF(E18=0,0,IF(E14="PHBAO",VLOOKUP(E18,'norm tables'!$BN$3:$BP$25,3,TRUE),IF(E14="DESEGREGATED/RECEIVER",VLOOKUP(E18,'norm tables'!$BT$3:$BV$25,3,TRUE),IF(E14="Magnet 1",0,IF(E14="Magnet 2",0))))))</f>
        <v>0</v>
      </c>
      <c r="F38" s="77"/>
      <c r="G38" s="48" t="s">
        <v>56</v>
      </c>
      <c r="H38" s="76">
        <f>IF(AND(H13="ACS", OR(H14="Desegregated/Receiver", H14="PHBAO")),0,IF(H18=0,0,IF(H14="PHBAO",VLOOKUP(H18,'norm tables'!$BN$3:$BP$25,3,TRUE),IF(H14="DESEGREGATED/RECEIVER",VLOOKUP(H18,'norm tables'!$BT$3:$BV$25,3,TRUE),IF(H14="Magnet 1",0,IF(H14="Magnet 2",0))))))</f>
        <v>0</v>
      </c>
      <c r="I38" s="77"/>
      <c r="J38" s="48" t="s">
        <v>56</v>
      </c>
      <c r="K38" s="76">
        <f>IF(AND(K13="ACS", OR(K14="Desegregated/Receiver", K14="PHBAO")),0,IF(K18=0,0,IF(K14="PHBAO",VLOOKUP(K18,'norm tables'!$BN$3:$BP$25,3,TRUE),IF(K14="DESEGREGATED/RECEIVER",VLOOKUP(K18,'norm tables'!$BT$3:$BV$25,3,TRUE),IF(K14="Magnet 1",0,IF(K14="Magnet 2",0))))))</f>
        <v>0</v>
      </c>
      <c r="L38" s="77"/>
      <c r="M38" s="77"/>
      <c r="N38" s="103"/>
      <c r="O38" s="103"/>
      <c r="P38" s="103"/>
      <c r="Q38" s="103"/>
      <c r="R38" s="103"/>
      <c r="S38" s="103"/>
    </row>
    <row r="39" spans="1:19" hidden="1" x14ac:dyDescent="0.3">
      <c r="A39" s="47" t="s">
        <v>57</v>
      </c>
      <c r="B39" s="75">
        <f>B38+B37</f>
        <v>0</v>
      </c>
      <c r="C39" s="68"/>
      <c r="D39" s="47" t="s">
        <v>57</v>
      </c>
      <c r="E39" s="75">
        <f>E38+E37</f>
        <v>0</v>
      </c>
      <c r="F39" s="68"/>
      <c r="G39" s="47" t="s">
        <v>57</v>
      </c>
      <c r="H39" s="75">
        <f>H38+H37</f>
        <v>0</v>
      </c>
      <c r="I39" s="68"/>
      <c r="J39" s="47" t="s">
        <v>57</v>
      </c>
      <c r="K39" s="75">
        <f>K38+K37</f>
        <v>0</v>
      </c>
      <c r="L39" s="68"/>
      <c r="M39" s="68"/>
      <c r="N39" s="100"/>
      <c r="O39" s="100"/>
      <c r="P39" s="100"/>
      <c r="Q39" s="100"/>
      <c r="R39" s="100"/>
      <c r="S39" s="100"/>
    </row>
    <row r="40" spans="1:19" hidden="1" x14ac:dyDescent="0.3">
      <c r="A40" s="49" t="s">
        <v>58</v>
      </c>
      <c r="B40" s="79">
        <f>B39+B33+B29+B25</f>
        <v>0</v>
      </c>
      <c r="C40" s="68"/>
      <c r="D40" s="49" t="s">
        <v>58</v>
      </c>
      <c r="E40" s="79">
        <f>E39+E33+E29+E25</f>
        <v>0</v>
      </c>
      <c r="F40" s="68"/>
      <c r="G40" s="49" t="s">
        <v>58</v>
      </c>
      <c r="H40" s="79">
        <f>H39+H33+H29+H25</f>
        <v>0</v>
      </c>
      <c r="I40" s="68"/>
      <c r="J40" s="49" t="s">
        <v>58</v>
      </c>
      <c r="K40" s="79">
        <f>K39+K33+K29+K25</f>
        <v>0</v>
      </c>
      <c r="L40" s="68"/>
      <c r="M40" s="68"/>
      <c r="N40" s="100"/>
      <c r="O40" s="100"/>
      <c r="P40" s="100"/>
      <c r="Q40" s="100"/>
      <c r="R40" s="100"/>
      <c r="S40" s="100"/>
    </row>
    <row r="41" spans="1:19" hidden="1" x14ac:dyDescent="0.3">
      <c r="A41" s="49" t="s">
        <v>59</v>
      </c>
      <c r="B41" s="79">
        <f>B38+B36+B32+B28+B22</f>
        <v>0</v>
      </c>
      <c r="C41" s="68"/>
      <c r="D41" s="49" t="s">
        <v>59</v>
      </c>
      <c r="E41" s="79">
        <f>E38+E36+E32+E28+E22</f>
        <v>0</v>
      </c>
      <c r="F41" s="68"/>
      <c r="G41" s="49" t="s">
        <v>59</v>
      </c>
      <c r="H41" s="79">
        <f>H38+H36+H32+H28+H22</f>
        <v>0</v>
      </c>
      <c r="I41" s="68"/>
      <c r="J41" s="49" t="s">
        <v>59</v>
      </c>
      <c r="K41" s="79">
        <f>K38+K36+K32+K28+K22</f>
        <v>0</v>
      </c>
      <c r="L41" s="68"/>
      <c r="M41" s="68"/>
      <c r="N41" s="100"/>
      <c r="O41" s="100"/>
      <c r="P41" s="100"/>
      <c r="Q41" s="100"/>
      <c r="R41" s="100"/>
      <c r="S41" s="100"/>
    </row>
    <row r="42" spans="1:19" s="81" customFormat="1" hidden="1" x14ac:dyDescent="0.3">
      <c r="A42" s="49">
        <v>13027</v>
      </c>
      <c r="B42" s="79">
        <f>B40-B41</f>
        <v>0</v>
      </c>
      <c r="C42" s="80"/>
      <c r="D42" s="49">
        <v>13027</v>
      </c>
      <c r="E42" s="79">
        <f>E40-E41</f>
        <v>0</v>
      </c>
      <c r="F42" s="80"/>
      <c r="G42" s="49">
        <v>13027</v>
      </c>
      <c r="H42" s="79">
        <f>H40-H41</f>
        <v>0</v>
      </c>
      <c r="I42" s="80"/>
      <c r="J42" s="49">
        <v>13027</v>
      </c>
      <c r="K42" s="79">
        <f>K40-K41</f>
        <v>0</v>
      </c>
      <c r="L42" s="92"/>
      <c r="M42" s="92"/>
      <c r="N42" s="104"/>
      <c r="O42" s="104"/>
      <c r="P42" s="104"/>
      <c r="Q42" s="104"/>
      <c r="R42" s="104"/>
      <c r="S42" s="104"/>
    </row>
    <row r="43" spans="1:19" s="81" customFormat="1" hidden="1" x14ac:dyDescent="0.3">
      <c r="A43" s="50" t="s">
        <v>72</v>
      </c>
      <c r="B43" s="79">
        <f>B25+B29</f>
        <v>0</v>
      </c>
      <c r="C43" s="80"/>
      <c r="D43" s="49" t="s">
        <v>72</v>
      </c>
      <c r="E43" s="79">
        <f>E25+E29</f>
        <v>0</v>
      </c>
      <c r="F43" s="80"/>
      <c r="G43" s="49" t="s">
        <v>72</v>
      </c>
      <c r="H43" s="79">
        <f>H25+H29</f>
        <v>0</v>
      </c>
      <c r="I43" s="80"/>
      <c r="J43" s="49" t="s">
        <v>72</v>
      </c>
      <c r="K43" s="79">
        <f>K25+K29</f>
        <v>0</v>
      </c>
      <c r="L43" s="92"/>
      <c r="M43" s="92"/>
      <c r="N43" s="104"/>
      <c r="O43" s="104"/>
      <c r="P43" s="104"/>
      <c r="Q43" s="104"/>
      <c r="R43" s="104"/>
      <c r="S43" s="104"/>
    </row>
    <row r="44" spans="1:19" s="81" customFormat="1" hidden="1" x14ac:dyDescent="0.3">
      <c r="A44" s="50" t="s">
        <v>71</v>
      </c>
      <c r="B44" s="79">
        <f>B33+B39</f>
        <v>0</v>
      </c>
      <c r="C44" s="80"/>
      <c r="D44" s="49" t="s">
        <v>71</v>
      </c>
      <c r="E44" s="79">
        <f>E33+E39</f>
        <v>0</v>
      </c>
      <c r="F44" s="80"/>
      <c r="G44" s="49" t="s">
        <v>71</v>
      </c>
      <c r="H44" s="79">
        <f>H33+H39</f>
        <v>0</v>
      </c>
      <c r="I44" s="80"/>
      <c r="J44" s="49" t="s">
        <v>71</v>
      </c>
      <c r="K44" s="79">
        <f>K33+K39</f>
        <v>0</v>
      </c>
      <c r="L44" s="92"/>
      <c r="M44" s="92"/>
      <c r="N44" s="104"/>
      <c r="O44" s="104"/>
      <c r="P44" s="104"/>
      <c r="Q44" s="104"/>
      <c r="R44" s="104"/>
      <c r="S44" s="104"/>
    </row>
    <row r="45" spans="1:19" s="81" customFormat="1" hidden="1" x14ac:dyDescent="0.3">
      <c r="A45" s="50" t="s">
        <v>91</v>
      </c>
      <c r="B45" s="79">
        <f>B77</f>
        <v>0</v>
      </c>
      <c r="C45" s="80"/>
      <c r="D45" s="50" t="s">
        <v>91</v>
      </c>
      <c r="E45" s="79">
        <f>E77</f>
        <v>0</v>
      </c>
      <c r="F45" s="80"/>
      <c r="G45" s="48" t="s">
        <v>92</v>
      </c>
      <c r="H45" s="79">
        <f>H77</f>
        <v>0</v>
      </c>
      <c r="I45" s="80"/>
      <c r="J45" s="48" t="s">
        <v>92</v>
      </c>
      <c r="K45" s="79">
        <f>K77</f>
        <v>0</v>
      </c>
      <c r="L45" s="92"/>
      <c r="M45" s="92"/>
      <c r="N45" s="104"/>
      <c r="O45" s="104"/>
      <c r="P45" s="104"/>
      <c r="Q45" s="104"/>
      <c r="R45" s="104"/>
      <c r="S45" s="104"/>
    </row>
    <row r="46" spans="1:19" s="81" customFormat="1" hidden="1" x14ac:dyDescent="0.3">
      <c r="A46" s="50" t="s">
        <v>58</v>
      </c>
      <c r="B46" s="79">
        <f>B42+B45</f>
        <v>0</v>
      </c>
      <c r="C46" s="80"/>
      <c r="D46" s="50" t="s">
        <v>58</v>
      </c>
      <c r="E46" s="79">
        <f>E42+E45</f>
        <v>0</v>
      </c>
      <c r="F46" s="80"/>
      <c r="G46" s="50" t="s">
        <v>58</v>
      </c>
      <c r="H46" s="79">
        <f>H42+H45</f>
        <v>0</v>
      </c>
      <c r="I46" s="80"/>
      <c r="J46" s="50" t="s">
        <v>58</v>
      </c>
      <c r="K46" s="79">
        <f>K42+K45</f>
        <v>0</v>
      </c>
      <c r="L46" s="92"/>
      <c r="M46" s="92"/>
      <c r="N46" s="104"/>
      <c r="O46" s="104"/>
      <c r="P46" s="104"/>
      <c r="Q46" s="104"/>
      <c r="R46" s="104"/>
      <c r="S46" s="104"/>
    </row>
    <row r="47" spans="1:19" hidden="1" x14ac:dyDescent="0.3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68"/>
      <c r="M47" s="68"/>
      <c r="N47" s="100"/>
      <c r="O47" s="100"/>
      <c r="P47" s="100"/>
      <c r="Q47" s="100"/>
      <c r="R47" s="100"/>
      <c r="S47" s="100"/>
    </row>
    <row r="48" spans="1:19" x14ac:dyDescent="0.3">
      <c r="A48" s="112" t="s">
        <v>84</v>
      </c>
      <c r="B48" s="112"/>
      <c r="C48" s="82"/>
      <c r="D48" s="112" t="s">
        <v>85</v>
      </c>
      <c r="E48" s="112"/>
      <c r="F48" s="82"/>
      <c r="G48" s="112" t="s">
        <v>89</v>
      </c>
      <c r="H48" s="112"/>
      <c r="I48" s="82"/>
      <c r="J48" s="112" t="s">
        <v>86</v>
      </c>
      <c r="K48" s="112"/>
      <c r="L48" s="68"/>
      <c r="M48" s="68"/>
      <c r="N48" s="100"/>
      <c r="O48" s="100"/>
      <c r="P48" s="100"/>
      <c r="Q48" s="100"/>
      <c r="R48" s="100"/>
      <c r="S48" s="100"/>
    </row>
    <row r="49" spans="1:19" hidden="1" x14ac:dyDescent="0.3">
      <c r="A49" s="83" t="s">
        <v>80</v>
      </c>
      <c r="B49" s="83" t="s">
        <v>74</v>
      </c>
      <c r="C49" s="82"/>
      <c r="D49" s="83" t="s">
        <v>80</v>
      </c>
      <c r="E49" s="83" t="s">
        <v>74</v>
      </c>
      <c r="F49" s="82"/>
      <c r="G49" s="83" t="s">
        <v>80</v>
      </c>
      <c r="H49" s="83" t="s">
        <v>74</v>
      </c>
      <c r="I49" s="82"/>
      <c r="J49" s="83" t="s">
        <v>80</v>
      </c>
      <c r="K49" s="83" t="s">
        <v>74</v>
      </c>
      <c r="L49" s="68"/>
      <c r="M49" s="68"/>
      <c r="N49" s="100"/>
      <c r="O49" s="100"/>
      <c r="P49" s="100"/>
      <c r="Q49" s="100"/>
      <c r="R49" s="100"/>
      <c r="S49" s="100"/>
    </row>
    <row r="50" spans="1:19" hidden="1" x14ac:dyDescent="0.3">
      <c r="A50" s="83" t="s">
        <v>0</v>
      </c>
      <c r="B50" s="84" t="s">
        <v>15</v>
      </c>
      <c r="C50" s="82"/>
      <c r="D50" s="83" t="s">
        <v>0</v>
      </c>
      <c r="E50" s="83" t="s">
        <v>13</v>
      </c>
      <c r="F50" s="82"/>
      <c r="G50" s="83" t="s">
        <v>0</v>
      </c>
      <c r="H50" s="83" t="s">
        <v>16</v>
      </c>
      <c r="I50" s="82"/>
      <c r="J50" s="83" t="s">
        <v>0</v>
      </c>
      <c r="K50" s="83" t="s">
        <v>14</v>
      </c>
      <c r="L50" s="68"/>
      <c r="M50" s="68"/>
      <c r="N50" s="100"/>
      <c r="O50" s="100"/>
      <c r="P50" s="100"/>
      <c r="Q50" s="100"/>
      <c r="R50" s="100"/>
      <c r="S50" s="100"/>
    </row>
    <row r="51" spans="1:19" hidden="1" x14ac:dyDescent="0.3">
      <c r="A51" s="46" t="s">
        <v>75</v>
      </c>
      <c r="B51" s="74">
        <f>SUM($A$8:$D$8)</f>
        <v>0</v>
      </c>
      <c r="C51" s="82"/>
      <c r="D51" s="46" t="s">
        <v>75</v>
      </c>
      <c r="E51" s="74">
        <f>SUM($A$8:$D$8)</f>
        <v>0</v>
      </c>
      <c r="F51" s="82"/>
      <c r="G51" s="46" t="s">
        <v>75</v>
      </c>
      <c r="H51" s="74">
        <f>SUM($A$8:$D$8)</f>
        <v>0</v>
      </c>
      <c r="I51" s="82"/>
      <c r="J51" s="46" t="s">
        <v>75</v>
      </c>
      <c r="K51" s="74">
        <f>SUM($A$8:$D$8)</f>
        <v>0</v>
      </c>
      <c r="L51" s="68"/>
      <c r="M51" s="68"/>
      <c r="N51" s="100"/>
      <c r="O51" s="100"/>
      <c r="P51" s="100"/>
      <c r="Q51" s="100"/>
      <c r="R51" s="100"/>
      <c r="S51" s="100"/>
    </row>
    <row r="52" spans="1:19" hidden="1" x14ac:dyDescent="0.3">
      <c r="A52" s="46" t="s">
        <v>76</v>
      </c>
      <c r="B52" s="74">
        <f>IF($B$4="t",SUM($E$8:$G$8),$E$8+$F$8)</f>
        <v>0</v>
      </c>
      <c r="C52" s="82"/>
      <c r="D52" s="46" t="s">
        <v>76</v>
      </c>
      <c r="E52" s="74">
        <f>IF($B$4="t",SUM($E$8:$G$8),$E$8+$F$8)</f>
        <v>0</v>
      </c>
      <c r="F52" s="82"/>
      <c r="G52" s="46" t="s">
        <v>76</v>
      </c>
      <c r="H52" s="74">
        <f>IF($B$4="t",SUM($E$8:$G$8),$E$8+$F$8)</f>
        <v>0</v>
      </c>
      <c r="I52" s="82"/>
      <c r="J52" s="46" t="s">
        <v>76</v>
      </c>
      <c r="K52" s="74">
        <f>IF($B$4="t",SUM($E$8:$G$8),$E$8+$F$8)</f>
        <v>0</v>
      </c>
      <c r="L52" s="68"/>
      <c r="M52" s="68"/>
      <c r="N52" s="100"/>
      <c r="O52" s="100"/>
      <c r="P52" s="100"/>
      <c r="Q52" s="100"/>
      <c r="R52" s="100"/>
      <c r="S52" s="100"/>
    </row>
    <row r="53" spans="1:19" hidden="1" x14ac:dyDescent="0.3">
      <c r="A53" s="46" t="s">
        <v>77</v>
      </c>
      <c r="B53" s="74">
        <f>IF($B$4="t",SUM($H$8:$I$8),SUM($G$8:$I$8))</f>
        <v>0</v>
      </c>
      <c r="C53" s="82"/>
      <c r="D53" s="46" t="s">
        <v>77</v>
      </c>
      <c r="E53" s="74">
        <f>IF($B$4="t",SUM($H$8:$I$8),SUM($G$8:$I$8))</f>
        <v>0</v>
      </c>
      <c r="F53" s="82"/>
      <c r="G53" s="46" t="s">
        <v>77</v>
      </c>
      <c r="H53" s="74">
        <f>IF($B$4="t",SUM($H$8:$I$8),SUM($G$8:$I$8))</f>
        <v>0</v>
      </c>
      <c r="I53" s="82"/>
      <c r="J53" s="46" t="s">
        <v>77</v>
      </c>
      <c r="K53" s="74">
        <f>IF($B$4="t",SUM($H$8:$I$8),SUM($G$8:$I$8))</f>
        <v>0</v>
      </c>
      <c r="L53" s="68"/>
      <c r="M53" s="68"/>
      <c r="N53" s="100"/>
      <c r="O53" s="100"/>
      <c r="P53" s="100"/>
      <c r="Q53" s="100"/>
      <c r="R53" s="100"/>
      <c r="S53" s="100"/>
    </row>
    <row r="54" spans="1:19" hidden="1" x14ac:dyDescent="0.3">
      <c r="A54" s="46" t="s">
        <v>78</v>
      </c>
      <c r="B54" s="74">
        <f>$J$8+$K$8</f>
        <v>0</v>
      </c>
      <c r="C54" s="82"/>
      <c r="D54" s="46" t="s">
        <v>78</v>
      </c>
      <c r="E54" s="74">
        <f>$J$8+$K$8</f>
        <v>0</v>
      </c>
      <c r="F54" s="82"/>
      <c r="G54" s="46" t="s">
        <v>78</v>
      </c>
      <c r="H54" s="74">
        <f>$J$8+$K$8</f>
        <v>0</v>
      </c>
      <c r="I54" s="82"/>
      <c r="J54" s="46" t="s">
        <v>78</v>
      </c>
      <c r="K54" s="74">
        <f>$J$8+$K$8</f>
        <v>0</v>
      </c>
      <c r="L54" s="68"/>
      <c r="M54" s="68"/>
      <c r="N54" s="100"/>
      <c r="O54" s="100"/>
      <c r="P54" s="100"/>
      <c r="Q54" s="100"/>
      <c r="R54" s="100"/>
      <c r="S54" s="100"/>
    </row>
    <row r="55" spans="1:19" hidden="1" x14ac:dyDescent="0.3">
      <c r="A55" s="46" t="s">
        <v>79</v>
      </c>
      <c r="B55" s="74">
        <f>SUM($J$8:$M$8)</f>
        <v>0</v>
      </c>
      <c r="C55" s="82"/>
      <c r="D55" s="46" t="s">
        <v>79</v>
      </c>
      <c r="E55" s="74">
        <f>SUM($J$8:$M$8)</f>
        <v>0</v>
      </c>
      <c r="F55" s="82"/>
      <c r="G55" s="46" t="s">
        <v>79</v>
      </c>
      <c r="H55" s="74">
        <f>SUM($J$8:$M$8)</f>
        <v>0</v>
      </c>
      <c r="I55" s="82"/>
      <c r="J55" s="46" t="s">
        <v>79</v>
      </c>
      <c r="K55" s="74">
        <f>SUM($J$8:$M$8)</f>
        <v>0</v>
      </c>
      <c r="L55" s="68"/>
      <c r="M55" s="68"/>
      <c r="N55" s="100"/>
      <c r="O55" s="100"/>
      <c r="P55" s="100"/>
      <c r="Q55" s="100"/>
      <c r="R55" s="100"/>
      <c r="S55" s="100"/>
    </row>
    <row r="56" spans="1:19" hidden="1" x14ac:dyDescent="0.3">
      <c r="A56" s="47" t="s">
        <v>38</v>
      </c>
      <c r="B56" s="75">
        <f>IF(B51=0,0,VLOOKUP(B51,'norm tables'!$A$3:$C$133,3,TRUE))</f>
        <v>0</v>
      </c>
      <c r="C56" s="82"/>
      <c r="D56" s="47" t="s">
        <v>38</v>
      </c>
      <c r="E56" s="75">
        <f>IF(E51=0,0,VLOOKUP(E51,'norm tables'!$A$3:$C$133,3,TRUE))</f>
        <v>0</v>
      </c>
      <c r="F56" s="82"/>
      <c r="G56" s="47" t="s">
        <v>38</v>
      </c>
      <c r="H56" s="75">
        <f>IF(H51=0,0,VLOOKUP(H51,'norm tables'!$A$3:$C$133,3,TRUE))</f>
        <v>0</v>
      </c>
      <c r="I56" s="82"/>
      <c r="J56" s="47" t="s">
        <v>38</v>
      </c>
      <c r="K56" s="75">
        <f>IF(K51=0,0,VLOOKUP(K51,'norm tables'!$A$3:$C$133,3,TRUE))</f>
        <v>0</v>
      </c>
      <c r="L56" s="68"/>
      <c r="M56" s="68"/>
      <c r="N56" s="100"/>
      <c r="O56" s="100"/>
      <c r="P56" s="100"/>
      <c r="Q56" s="100"/>
      <c r="R56" s="100"/>
      <c r="S56" s="100"/>
    </row>
    <row r="57" spans="1:19" hidden="1" x14ac:dyDescent="0.3">
      <c r="A57" s="47" t="s">
        <v>39</v>
      </c>
      <c r="B57" s="75">
        <f>IF(B51=0,0,IF(B50="PHBAO",VLOOKUP(B51,'norm tables'!$I$3:$K$133,3,TRUE),IF(B50="DESEGREGATED/RECEIVER",VLOOKUP(B51,'norm tables'!$A$3:$C$133,3,TRUE),IF(B50="MAGNET 1",VLOOKUP(B51,'norm tables'!$Q$3:$S$133,3,TRUE),IF(B50="MAGNET 2",VLOOKUP(B51,'norm tables'!$M$3:$O$133,3,TRUE))))))</f>
        <v>0</v>
      </c>
      <c r="C57" s="82"/>
      <c r="D57" s="47" t="s">
        <v>39</v>
      </c>
      <c r="E57" s="75">
        <f>IF(E51=0,0,IF(E50="PHBAO",VLOOKUP(E51,'norm tables'!$I$3:$K$133,3,TRUE),IF(E50="DESEGREGATED/RECEIVER",VLOOKUP(E51,'norm tables'!$A$3:$C$133,3,TRUE),IF(E50="MAGNET 1",VLOOKUP(E51,'norm tables'!$Q$3:$S$133,3,TRUE),IF(E50="MAGNET 2",VLOOKUP(E51,'norm tables'!$M$3:$O$133,3,TRUE))))))</f>
        <v>0</v>
      </c>
      <c r="F57" s="82"/>
      <c r="G57" s="47" t="s">
        <v>39</v>
      </c>
      <c r="H57" s="75">
        <f>IF(H51=0,0,IF(H50="PHBAO",VLOOKUP(H51,'norm tables'!$I$3:$K$133,3,TRUE),IF(H50="DESEGREGATED/RECEIVER",VLOOKUP(H51,'norm tables'!$A$3:$C$133,3,TRUE),IF(H50="MAGNET 1",VLOOKUP(H51,'norm tables'!$Q$3:$S$133,3,TRUE),IF(H50="MAGNET 2",VLOOKUP(H51,'norm tables'!$M$3:$O$133,3,TRUE))))))</f>
        <v>0</v>
      </c>
      <c r="I57" s="82"/>
      <c r="J57" s="47" t="s">
        <v>39</v>
      </c>
      <c r="K57" s="75">
        <f>IF(K51=0,0,IF(K50="PHBAO",VLOOKUP(K51,'norm tables'!$I$3:$K$133,3,TRUE),IF(K50="DESEGREGATED/RECEIVER",VLOOKUP(K51,'norm tables'!$A$3:$C$133,3,TRUE),IF(K50="MAGNET 1",VLOOKUP(K51,'norm tables'!$Q$3:$S$133,3,TRUE),IF(K50="MAGNET 2",VLOOKUP(K51,'norm tables'!$M$3:$O$133,3,TRUE))))))</f>
        <v>0</v>
      </c>
      <c r="L57" s="68"/>
      <c r="M57" s="68"/>
      <c r="N57" s="100"/>
      <c r="O57" s="100"/>
      <c r="P57" s="100"/>
      <c r="Q57" s="100"/>
      <c r="R57" s="100"/>
      <c r="S57" s="100"/>
    </row>
    <row r="58" spans="1:19" s="78" customFormat="1" hidden="1" x14ac:dyDescent="0.3">
      <c r="A58" s="48" t="s">
        <v>40</v>
      </c>
      <c r="B58" s="76">
        <f>IF(AND(B49="ACS", OR(B50="Desegregated/Receiver", B50="PHBAO")),0,B57-B56)</f>
        <v>0</v>
      </c>
      <c r="C58" s="85"/>
      <c r="D58" s="48" t="s">
        <v>40</v>
      </c>
      <c r="E58" s="76">
        <f>IF(AND(E49="ACS", OR(E50="Desegregated/Receiver", E50="PHBAO")),0,E57-E56)</f>
        <v>0</v>
      </c>
      <c r="F58" s="85"/>
      <c r="G58" s="48" t="s">
        <v>40</v>
      </c>
      <c r="H58" s="76">
        <f>IF(AND(H49="ACS", OR(H50="Desegregated/Receiver", H50="PHBAO")),0,H57-H56)</f>
        <v>0</v>
      </c>
      <c r="I58" s="85"/>
      <c r="J58" s="48" t="s">
        <v>40</v>
      </c>
      <c r="K58" s="76">
        <f>IF(AND(K49="ACS", OR(K50="Desegregated/Receiver", K50="PHBAO")),0,K57-K56)</f>
        <v>0</v>
      </c>
      <c r="L58" s="77"/>
      <c r="M58" s="77"/>
      <c r="N58" s="103"/>
      <c r="O58" s="103"/>
      <c r="P58" s="103"/>
      <c r="Q58" s="103"/>
      <c r="R58" s="103"/>
      <c r="S58" s="103"/>
    </row>
    <row r="59" spans="1:19" hidden="1" x14ac:dyDescent="0.3">
      <c r="A59" s="47" t="s">
        <v>41</v>
      </c>
      <c r="B59" s="75">
        <f>IF(B51=0,0,VLOOKUP(B51,'norm tables'!$E$3:$G$133,3,TRUE))</f>
        <v>0</v>
      </c>
      <c r="C59" s="82"/>
      <c r="D59" s="47" t="s">
        <v>41</v>
      </c>
      <c r="E59" s="75">
        <f>IF(E51=0,0,VLOOKUP(E51,'norm tables'!$E$3:$G$133,3,TRUE))</f>
        <v>0</v>
      </c>
      <c r="F59" s="82"/>
      <c r="G59" s="47" t="s">
        <v>41</v>
      </c>
      <c r="H59" s="75">
        <f>IF(H51=0,0,VLOOKUP(H51,'norm tables'!$E$3:$G$133,3,TRUE))</f>
        <v>0</v>
      </c>
      <c r="I59" s="82"/>
      <c r="J59" s="47" t="s">
        <v>41</v>
      </c>
      <c r="K59" s="75">
        <f>IF(K51=0,0,VLOOKUP(K51,'norm tables'!$E$3:$G$133,3,TRUE))</f>
        <v>0</v>
      </c>
      <c r="L59" s="68"/>
      <c r="M59" s="68"/>
      <c r="N59" s="100"/>
      <c r="O59" s="100"/>
      <c r="P59" s="100"/>
      <c r="Q59" s="100"/>
      <c r="R59" s="100"/>
      <c r="S59" s="100"/>
    </row>
    <row r="60" spans="1:19" hidden="1" x14ac:dyDescent="0.3">
      <c r="A60" s="47" t="s">
        <v>42</v>
      </c>
      <c r="B60" s="75">
        <f>B59-B57</f>
        <v>0</v>
      </c>
      <c r="C60" s="82"/>
      <c r="D60" s="47" t="s">
        <v>42</v>
      </c>
      <c r="E60" s="75">
        <f>E59-E57</f>
        <v>0</v>
      </c>
      <c r="F60" s="82"/>
      <c r="G60" s="47" t="s">
        <v>42</v>
      </c>
      <c r="H60" s="75">
        <f>H59-H57</f>
        <v>0</v>
      </c>
      <c r="I60" s="82"/>
      <c r="J60" s="47" t="s">
        <v>42</v>
      </c>
      <c r="K60" s="75">
        <f>K59-K57</f>
        <v>0</v>
      </c>
      <c r="L60" s="68"/>
      <c r="M60" s="68"/>
      <c r="N60" s="100"/>
      <c r="O60" s="100"/>
      <c r="P60" s="100"/>
      <c r="Q60" s="100"/>
      <c r="R60" s="100"/>
      <c r="S60" s="100"/>
    </row>
    <row r="61" spans="1:19" hidden="1" x14ac:dyDescent="0.3">
      <c r="A61" s="47" t="s">
        <v>43</v>
      </c>
      <c r="B61" s="75">
        <f>B56+B58+B60</f>
        <v>0</v>
      </c>
      <c r="C61" s="82"/>
      <c r="D61" s="47" t="s">
        <v>43</v>
      </c>
      <c r="E61" s="75">
        <f>E56+E58+E60</f>
        <v>0</v>
      </c>
      <c r="F61" s="82"/>
      <c r="G61" s="47" t="s">
        <v>43</v>
      </c>
      <c r="H61" s="75">
        <f>H56+H58+H60</f>
        <v>0</v>
      </c>
      <c r="I61" s="82"/>
      <c r="J61" s="47" t="s">
        <v>43</v>
      </c>
      <c r="K61" s="75">
        <f>K56+K58+K60</f>
        <v>0</v>
      </c>
      <c r="L61" s="68"/>
      <c r="M61" s="68"/>
      <c r="N61" s="100"/>
      <c r="O61" s="100"/>
      <c r="P61" s="100"/>
      <c r="Q61" s="100"/>
      <c r="R61" s="100"/>
      <c r="S61" s="100"/>
    </row>
    <row r="62" spans="1:19" hidden="1" x14ac:dyDescent="0.3">
      <c r="A62" s="47" t="s">
        <v>44</v>
      </c>
      <c r="B62" s="75">
        <f>IF(B52=0,0,VLOOKUP(B52,'norm tables'!$U$3:$W$134,3,TRUE))</f>
        <v>0</v>
      </c>
      <c r="C62" s="82"/>
      <c r="D62" s="47" t="s">
        <v>44</v>
      </c>
      <c r="E62" s="75">
        <f>IF(E52=0,0,VLOOKUP(E52,'norm tables'!$U$3:$W$134,3,TRUE))</f>
        <v>0</v>
      </c>
      <c r="F62" s="82"/>
      <c r="G62" s="47" t="s">
        <v>44</v>
      </c>
      <c r="H62" s="75">
        <f>IF(H52=0,0,VLOOKUP(H52,'norm tables'!$U$3:$W$134,3,TRUE))</f>
        <v>0</v>
      </c>
      <c r="I62" s="82"/>
      <c r="J62" s="47" t="s">
        <v>44</v>
      </c>
      <c r="K62" s="75">
        <f>IF(K52=0,0,VLOOKUP(K52,'norm tables'!$U$3:$W$134,3,TRUE))</f>
        <v>0</v>
      </c>
      <c r="L62" s="68"/>
      <c r="M62" s="68"/>
      <c r="N62" s="100"/>
      <c r="O62" s="100"/>
      <c r="P62" s="100"/>
      <c r="Q62" s="100"/>
      <c r="R62" s="100"/>
      <c r="S62" s="100"/>
    </row>
    <row r="63" spans="1:19" hidden="1" x14ac:dyDescent="0.3">
      <c r="A63" s="47" t="s">
        <v>45</v>
      </c>
      <c r="B63" s="75">
        <f>IF(B52=0,0,IF(B50="PHBAO",VLOOKUP(B52,'norm tables'!$Y$3:$AA$134,3,TRUE),IF(B50="DESEGREGATED/RECEIVER",VLOOKUP(B52,'norm tables'!$AC$3:$AE$134,3,TRUE),IF(B50="MAGNET 1",VLOOKUP(B52,'norm tables'!$AK$3:$AM$134,3,TRUE),IF(B50="MAGNET 2",VLOOKUP(B52,'norm tables'!$AG$3:$AI$134,3,TRUE))))))</f>
        <v>0</v>
      </c>
      <c r="C63" s="82"/>
      <c r="D63" s="47" t="s">
        <v>45</v>
      </c>
      <c r="E63" s="75">
        <f>IF(E52=0,0,IF(E50="PHBAO",VLOOKUP(E52,'norm tables'!$Y$3:$AA$134,3,TRUE),IF(E50="DESEGREGATED/RECEIVER",VLOOKUP(E52,'norm tables'!$AC$3:$AE$134,3,TRUE),IF(E50="MAGNET 1",VLOOKUP(E52,'norm tables'!$AK$3:$AM$134,3,TRUE),IF(E50="MAGNET 2",VLOOKUP(E52,'norm tables'!$AG$3:$AI$134,3,TRUE))))))</f>
        <v>0</v>
      </c>
      <c r="F63" s="82"/>
      <c r="G63" s="47" t="s">
        <v>45</v>
      </c>
      <c r="H63" s="75">
        <f>IF(H52=0,0,IF(H50="PHBAO",VLOOKUP(H52,'norm tables'!$Y$3:$AA$134,3,TRUE),IF(H50="DESEGREGATED/RECEIVER",VLOOKUP(H52,'norm tables'!$AC$3:$AE$134,3,TRUE),IF(H50="MAGNET 1",VLOOKUP(H52,'norm tables'!$AK$3:$AM$134,3,TRUE),IF(H50="MAGNET 2",VLOOKUP(H52,'norm tables'!$AG$3:$AI$134,3,TRUE))))))</f>
        <v>0</v>
      </c>
      <c r="I63" s="82"/>
      <c r="J63" s="47" t="s">
        <v>45</v>
      </c>
      <c r="K63" s="75">
        <f>IF(K52=0,0,IF(K50="PHBAO",VLOOKUP(K52,'norm tables'!$Y$3:$AA$134,3,TRUE),IF(K50="DESEGREGATED/RECEIVER",VLOOKUP(K52,'norm tables'!$AC$3:$AE$134,3,TRUE),IF(K50="MAGNET 1",VLOOKUP(K52,'norm tables'!$AK$3:$AM$134,3,TRUE),IF(K50="MAGNET 2",VLOOKUP(K52,'norm tables'!$AG$3:$AI$134,3,TRUE))))))</f>
        <v>0</v>
      </c>
      <c r="L63" s="68"/>
      <c r="M63" s="68"/>
      <c r="N63" s="100"/>
      <c r="O63" s="100"/>
      <c r="P63" s="100"/>
      <c r="Q63" s="100"/>
      <c r="R63" s="100"/>
      <c r="S63" s="100"/>
    </row>
    <row r="64" spans="1:19" s="78" customFormat="1" hidden="1" x14ac:dyDescent="0.3">
      <c r="A64" s="48" t="s">
        <v>46</v>
      </c>
      <c r="B64" s="76">
        <f>IF(AND(B49="ACS", OR(B50="Desegregated/Receiver", B50="PHBAO")),0,B63-B62)</f>
        <v>0</v>
      </c>
      <c r="C64" s="85"/>
      <c r="D64" s="48" t="s">
        <v>46</v>
      </c>
      <c r="E64" s="76">
        <f>IF(AND(E49="ACS", OR(E50="Desegregated/Receiver", E50="PHBAO")),0,E63-E62)</f>
        <v>0</v>
      </c>
      <c r="F64" s="85"/>
      <c r="G64" s="48" t="s">
        <v>46</v>
      </c>
      <c r="H64" s="76">
        <f>IF(AND(H49="ACS", OR(H50="Desegregated/Receiver", H50="PHBAO")),0,H63-H62)</f>
        <v>0</v>
      </c>
      <c r="I64" s="85"/>
      <c r="J64" s="48" t="s">
        <v>46</v>
      </c>
      <c r="K64" s="76">
        <f>IF(AND(K49="ACS", OR(K50="Desegregated/Receiver", K50="PHBAO")),0,K63-K62)</f>
        <v>0</v>
      </c>
      <c r="L64" s="77"/>
      <c r="M64" s="77"/>
      <c r="N64" s="103"/>
      <c r="O64" s="103"/>
      <c r="P64" s="103"/>
      <c r="Q64" s="103"/>
      <c r="R64" s="103"/>
      <c r="S64" s="103"/>
    </row>
    <row r="65" spans="1:19" hidden="1" x14ac:dyDescent="0.3">
      <c r="A65" s="47" t="s">
        <v>47</v>
      </c>
      <c r="B65" s="75">
        <f>B64+B62</f>
        <v>0</v>
      </c>
      <c r="C65" s="82"/>
      <c r="D65" s="47" t="s">
        <v>47</v>
      </c>
      <c r="E65" s="75">
        <f>E64+E62</f>
        <v>0</v>
      </c>
      <c r="F65" s="82"/>
      <c r="G65" s="47" t="s">
        <v>47</v>
      </c>
      <c r="H65" s="75">
        <f>H64+H62</f>
        <v>0</v>
      </c>
      <c r="I65" s="82"/>
      <c r="J65" s="47" t="s">
        <v>47</v>
      </c>
      <c r="K65" s="75">
        <f>K64+K62</f>
        <v>0</v>
      </c>
      <c r="L65" s="68"/>
      <c r="M65" s="68"/>
      <c r="N65" s="100"/>
      <c r="O65" s="100"/>
      <c r="P65" s="100"/>
      <c r="Q65" s="100"/>
      <c r="R65" s="100"/>
      <c r="S65" s="100"/>
    </row>
    <row r="66" spans="1:19" hidden="1" x14ac:dyDescent="0.3">
      <c r="A66" s="47" t="s">
        <v>48</v>
      </c>
      <c r="B66" s="75">
        <f>IF(B53=0,0,VLOOKUP(B53,'norm tables'!$AO$4:$AQ$144,3,TRUE))</f>
        <v>0</v>
      </c>
      <c r="C66" s="82"/>
      <c r="D66" s="47" t="s">
        <v>48</v>
      </c>
      <c r="E66" s="75">
        <f>IF(E53=0,0,VLOOKUP(E53,'norm tables'!$AO$4:$AQ$144,3,TRUE))</f>
        <v>0</v>
      </c>
      <c r="F66" s="82"/>
      <c r="G66" s="47" t="s">
        <v>48</v>
      </c>
      <c r="H66" s="75">
        <f>IF(H53=0,0,VLOOKUP(H53,'norm tables'!$AO$4:$AQ$144,3,TRUE))</f>
        <v>0</v>
      </c>
      <c r="I66" s="82"/>
      <c r="J66" s="47" t="s">
        <v>48</v>
      </c>
      <c r="K66" s="75">
        <f>IF(K53=0,0,VLOOKUP(K53,'norm tables'!$AO$4:$AQ$144,3,TRUE))</f>
        <v>0</v>
      </c>
      <c r="L66" s="68"/>
      <c r="M66" s="68"/>
      <c r="N66" s="100"/>
      <c r="O66" s="100"/>
      <c r="P66" s="100"/>
      <c r="Q66" s="100"/>
      <c r="R66" s="100"/>
      <c r="S66" s="100"/>
    </row>
    <row r="67" spans="1:19" hidden="1" x14ac:dyDescent="0.3">
      <c r="A67" s="47" t="s">
        <v>49</v>
      </c>
      <c r="B67" s="75">
        <f>IF(B53=0,0,IF(B50="PHBAO",VLOOKUP(B53,'norm tables'!$AS$4:$AU$144,3,TRUE),IF(B50="DESEGREGATED/RECEIVER",VLOOKUP(B53,'norm tables'!$AW$4:$AY$144,3,TRUE),IF(B50="MAGNET 1",VLOOKUP(B53,'norm tables'!$BE$4:$BG$144,3,TRUE),IF(B50="MAGNET 2",VLOOKUP(B53,'norm tables'!$BA$4:$BC$144,3,TRUE))))))</f>
        <v>0</v>
      </c>
      <c r="C67" s="82"/>
      <c r="D67" s="47" t="s">
        <v>49</v>
      </c>
      <c r="E67" s="75">
        <f>IF(E53=0,0,IF(E50="PHBAO",VLOOKUP(E53,'norm tables'!$AS$4:$AU$144,3,TRUE),IF(E50="DESEGREGATED/RECEIVER",VLOOKUP(E53,'norm tables'!$AW$4:$AY$144,3,TRUE),IF(E50="MAGNET 1",VLOOKUP(E53,'norm tables'!$BE$4:$BG$144,3,TRUE),IF(E50="MAGNET 2",VLOOKUP(E53,'norm tables'!$BA$4:$BC$144,3,TRUE))))))</f>
        <v>0</v>
      </c>
      <c r="F67" s="82"/>
      <c r="G67" s="47" t="s">
        <v>49</v>
      </c>
      <c r="H67" s="75">
        <f>IF(H53=0,0,IF(H50="PHBAO",VLOOKUP(H53,'norm tables'!$AS$4:$AU$144,3,TRUE),IF(H50="DESEGREGATED/RECEIVER",VLOOKUP(H53,'norm tables'!$AW$4:$AY$144,3,TRUE),IF(H50="MAGNET 1",VLOOKUP(H53,'norm tables'!$BE$4:$BG$144,3,TRUE),IF(H50="MAGNET 2",VLOOKUP(H53,'norm tables'!$BA$4:$BC$144,3,TRUE))))))</f>
        <v>0</v>
      </c>
      <c r="I67" s="82"/>
      <c r="J67" s="47" t="s">
        <v>49</v>
      </c>
      <c r="K67" s="75">
        <f>IF(K53=0,0,IF(K50="PHBAO",VLOOKUP(K53,'norm tables'!$AS$4:$AU$144,3,TRUE),IF(K50="DESEGREGATED/RECEIVER",VLOOKUP(K53,'norm tables'!$AW$4:$AY$144,3,TRUE),IF(K50="MAGNET 1",VLOOKUP(K53,'norm tables'!$BE$4:$BG$144,3,TRUE),IF(K50="MAGNET 2",VLOOKUP(K53,'norm tables'!$BA$4:$BC$144,3,TRUE))))))</f>
        <v>0</v>
      </c>
      <c r="L67" s="68"/>
      <c r="M67" s="68"/>
      <c r="N67" s="100"/>
      <c r="O67" s="100"/>
      <c r="P67" s="100"/>
      <c r="Q67" s="100"/>
      <c r="R67" s="100"/>
      <c r="S67" s="100"/>
    </row>
    <row r="68" spans="1:19" s="78" customFormat="1" hidden="1" x14ac:dyDescent="0.3">
      <c r="A68" s="48" t="s">
        <v>50</v>
      </c>
      <c r="B68" s="76">
        <f>IF(AND(B49="ACS", OR(B50="Desegregated/Receiver", B50="PHBAO")),0,B67-B66)</f>
        <v>0</v>
      </c>
      <c r="C68" s="85"/>
      <c r="D68" s="48" t="s">
        <v>50</v>
      </c>
      <c r="E68" s="76">
        <f>IF(AND(E49="ACS", OR(E50="Desegregated/Receiver", E50="PHBAO")),0,E67-E66)</f>
        <v>0</v>
      </c>
      <c r="F68" s="85"/>
      <c r="G68" s="48" t="s">
        <v>50</v>
      </c>
      <c r="H68" s="76">
        <f>IF(AND(H49="ACS", OR(H50="Desegregated/Receiver", H50="PHBAO")),0,H67-H66)</f>
        <v>0</v>
      </c>
      <c r="I68" s="85"/>
      <c r="J68" s="48" t="s">
        <v>50</v>
      </c>
      <c r="K68" s="76">
        <f>IF(AND(K49="ACS", OR(K50="Desegregated/Receiver", K50="PHBAO")),0,K67-K66)</f>
        <v>0</v>
      </c>
      <c r="L68" s="77"/>
      <c r="M68" s="77"/>
      <c r="N68" s="103"/>
      <c r="O68" s="103"/>
      <c r="P68" s="103"/>
      <c r="Q68" s="103"/>
      <c r="R68" s="103"/>
      <c r="S68" s="103"/>
    </row>
    <row r="69" spans="1:19" hidden="1" x14ac:dyDescent="0.3">
      <c r="A69" s="47" t="s">
        <v>51</v>
      </c>
      <c r="B69" s="75">
        <f>B68+B66</f>
        <v>0</v>
      </c>
      <c r="C69" s="82"/>
      <c r="D69" s="47" t="s">
        <v>51</v>
      </c>
      <c r="E69" s="75">
        <f>E68+E66</f>
        <v>0</v>
      </c>
      <c r="F69" s="82"/>
      <c r="G69" s="47" t="s">
        <v>51</v>
      </c>
      <c r="H69" s="75">
        <f>H68+H66</f>
        <v>0</v>
      </c>
      <c r="I69" s="82"/>
      <c r="J69" s="47" t="s">
        <v>51</v>
      </c>
      <c r="K69" s="75">
        <f>K68+K66</f>
        <v>0</v>
      </c>
      <c r="L69" s="68"/>
      <c r="M69" s="68"/>
      <c r="N69" s="100"/>
      <c r="O69" s="100"/>
      <c r="P69" s="100"/>
      <c r="Q69" s="100"/>
      <c r="R69" s="100"/>
      <c r="S69" s="100"/>
    </row>
    <row r="70" spans="1:19" hidden="1" x14ac:dyDescent="0.3">
      <c r="A70" s="47" t="s">
        <v>52</v>
      </c>
      <c r="B70" s="75">
        <f>IF(B55=0,0,VLOOKUP(B55,'norm tables'!$BI$4:$BK$143,3,TRUE))</f>
        <v>0</v>
      </c>
      <c r="C70" s="82"/>
      <c r="D70" s="47" t="s">
        <v>52</v>
      </c>
      <c r="E70" s="75">
        <f>IF(E55=0,0,VLOOKUP(E55,'norm tables'!$BI$4:$BK$143,3,TRUE))</f>
        <v>0</v>
      </c>
      <c r="F70" s="82"/>
      <c r="G70" s="47" t="s">
        <v>52</v>
      </c>
      <c r="H70" s="75">
        <f>IF(H55=0,0,VLOOKUP(H55,'norm tables'!$BI$4:$BK$143,3,TRUE))</f>
        <v>0</v>
      </c>
      <c r="I70" s="82"/>
      <c r="J70" s="47" t="s">
        <v>52</v>
      </c>
      <c r="K70" s="75">
        <f>IF(K55=0,0,VLOOKUP(K55,'norm tables'!$BI$4:$BK$143,3,TRUE))</f>
        <v>0</v>
      </c>
      <c r="L70" s="68"/>
      <c r="M70" s="68"/>
      <c r="N70" s="100"/>
      <c r="O70" s="100"/>
      <c r="P70" s="100"/>
      <c r="Q70" s="100"/>
      <c r="R70" s="100"/>
      <c r="S70" s="100"/>
    </row>
    <row r="71" spans="1:19" hidden="1" x14ac:dyDescent="0.3">
      <c r="A71" s="47" t="s">
        <v>53</v>
      </c>
      <c r="B71" s="75">
        <f>IF(B55=0,0,IF(B50="Magnet 1",VLOOKUP(B55,'norm tables'!$CD$3:$CF$143,3,TRUE),IF(B50="Magnet 2",VLOOKUP(B55,'norm tables'!$BY$3:$CA$143,3,TRUE),0)))</f>
        <v>0</v>
      </c>
      <c r="C71" s="82"/>
      <c r="D71" s="47" t="s">
        <v>53</v>
      </c>
      <c r="E71" s="75">
        <f>IF(E55=0,0,IF(E50="Magnet 1",VLOOKUP(E55,'norm tables'!$CD$3:$CF$143,3,TRUE),IF(E50="Magnet 2",VLOOKUP(E55,'norm tables'!$BY$3:$CA$143,3,TRUE),0)))</f>
        <v>0</v>
      </c>
      <c r="F71" s="82"/>
      <c r="G71" s="47" t="s">
        <v>53</v>
      </c>
      <c r="H71" s="75">
        <f>IF(H55=0,0,IF(H50="Magnet 1",VLOOKUP(H55,'norm tables'!$CD$3:$CF$143,3,TRUE),IF(H50="Magnet 2",VLOOKUP(H55,'norm tables'!$BY$3:$CA$143,3,TRUE),0)))</f>
        <v>0</v>
      </c>
      <c r="I71" s="82"/>
      <c r="J71" s="47" t="s">
        <v>53</v>
      </c>
      <c r="K71" s="75">
        <f>IF(K55=0,0,IF(K50="Magnet 1",VLOOKUP(K55,'norm tables'!$CD$3:$CF$143,3,TRUE),IF(K50="Magnet 2",VLOOKUP(K55,'norm tables'!$BY$3:$CA$143,3,TRUE),0)))</f>
        <v>0</v>
      </c>
      <c r="L71" s="68"/>
      <c r="M71" s="68"/>
      <c r="N71" s="100"/>
      <c r="O71" s="100"/>
      <c r="P71" s="100"/>
      <c r="Q71" s="100"/>
      <c r="R71" s="100"/>
      <c r="S71" s="100"/>
    </row>
    <row r="72" spans="1:19" hidden="1" x14ac:dyDescent="0.3">
      <c r="A72" s="47" t="s">
        <v>54</v>
      </c>
      <c r="B72" s="75">
        <f>IF(OR(B50="Magnet 1",B50="Magnet 2"),B71-B70,0)</f>
        <v>0</v>
      </c>
      <c r="C72" s="82"/>
      <c r="D72" s="47" t="s">
        <v>54</v>
      </c>
      <c r="E72" s="75">
        <f>IF(OR(E50="Magnet 1",E50="Magnet 2"),E71-E70,0)</f>
        <v>0</v>
      </c>
      <c r="F72" s="82"/>
      <c r="G72" s="47" t="s">
        <v>54</v>
      </c>
      <c r="H72" s="75">
        <f>IF(OR(H50="Magnet 1",H50="Magnet 2"),H71-H70,0)</f>
        <v>0</v>
      </c>
      <c r="I72" s="82"/>
      <c r="J72" s="47" t="s">
        <v>54</v>
      </c>
      <c r="K72" s="75">
        <f>IF(OR(K50="Magnet 1",K50="Magnet 2"),K71-K70,0)</f>
        <v>0</v>
      </c>
      <c r="L72" s="68"/>
      <c r="M72" s="68"/>
      <c r="N72" s="100"/>
      <c r="O72" s="100"/>
      <c r="P72" s="100"/>
      <c r="Q72" s="100"/>
      <c r="R72" s="100"/>
      <c r="S72" s="100"/>
    </row>
    <row r="73" spans="1:19" hidden="1" x14ac:dyDescent="0.3">
      <c r="A73" s="47" t="s">
        <v>55</v>
      </c>
      <c r="B73" s="75">
        <f>B72+B70</f>
        <v>0</v>
      </c>
      <c r="C73" s="82"/>
      <c r="D73" s="47" t="s">
        <v>55</v>
      </c>
      <c r="E73" s="75">
        <f>E72+E70</f>
        <v>0</v>
      </c>
      <c r="F73" s="82"/>
      <c r="G73" s="47" t="s">
        <v>55</v>
      </c>
      <c r="H73" s="75">
        <f>H72+H70</f>
        <v>0</v>
      </c>
      <c r="I73" s="82"/>
      <c r="J73" s="47" t="s">
        <v>55</v>
      </c>
      <c r="K73" s="75">
        <f>K72+K70</f>
        <v>0</v>
      </c>
      <c r="L73" s="68"/>
      <c r="M73" s="68"/>
      <c r="N73" s="100"/>
      <c r="O73" s="100"/>
      <c r="P73" s="100"/>
      <c r="Q73" s="100"/>
      <c r="R73" s="100"/>
      <c r="S73" s="100"/>
    </row>
    <row r="74" spans="1:19" s="78" customFormat="1" hidden="1" x14ac:dyDescent="0.3">
      <c r="A74" s="48" t="s">
        <v>56</v>
      </c>
      <c r="B74" s="76">
        <f>IF(AND(B49="ACS", OR(B50="Desegregated/Receiver", B50="PHBAO")),0,IF(B54=0,0,IF(B50="PHBAO",VLOOKUP(B54,'norm tables'!$BN$3:$BP$25,3,TRUE),IF(B50="DESEGREGATED/RECEIVER",VLOOKUP(B54,'norm tables'!$BT$3:$BV$25,3,TRUE),IF(B50="Magnet 1",0,IF(B50="Magnet 2",0))))))</f>
        <v>0</v>
      </c>
      <c r="C74" s="85"/>
      <c r="D74" s="48" t="s">
        <v>56</v>
      </c>
      <c r="E74" s="76">
        <f>IF(AND(E49="ACS", OR(E50="Desegregated/Receiver", E50="PHBAO")),0,IF(E54=0,0,IF(E50="PHBAO",VLOOKUP(E54,'norm tables'!$BN$3:$BP$25,3,TRUE),IF(E50="DESEGREGATED/RECEIVER",VLOOKUP(E54,'norm tables'!$BT$3:$BV$25,3,TRUE),IF(E50="Magnet 1",0,IF(E50="Magnet 2",0))))))</f>
        <v>0</v>
      </c>
      <c r="F74" s="85"/>
      <c r="G74" s="48" t="s">
        <v>56</v>
      </c>
      <c r="H74" s="76">
        <f>IF(AND(H49="ACS", OR(H50="Desegregated/Receiver", H50="PHBAO")),0,IF(H54=0,0,IF(H50="PHBAO",VLOOKUP(H54,'norm tables'!$BN$3:$BP$25,3,TRUE),IF(H50="DESEGREGATED/RECEIVER",VLOOKUP(H54,'norm tables'!$BT$3:$BV$25,3,TRUE),IF(H50="Magnet 1",0,IF(H50="Magnet 2",0))))))</f>
        <v>0</v>
      </c>
      <c r="I74" s="85"/>
      <c r="J74" s="48" t="s">
        <v>56</v>
      </c>
      <c r="K74" s="76">
        <f>IF(AND(K49="ACS", OR(K50="Desegregated/Receiver", K50="PHBAO")),0,IF(K54=0,0,IF(K50="PHBAO",VLOOKUP(K54,'norm tables'!$BN$3:$BP$25,3,TRUE),IF(K50="DESEGREGATED/RECEIVER",VLOOKUP(K54,'norm tables'!$BT$3:$BV$25,3,TRUE),IF(K50="Magnet 1",0,IF(K50="Magnet 2",0))))))</f>
        <v>0</v>
      </c>
      <c r="L74" s="77"/>
      <c r="M74" s="77"/>
      <c r="N74" s="103"/>
      <c r="O74" s="103"/>
      <c r="P74" s="103"/>
      <c r="Q74" s="103"/>
      <c r="R74" s="103"/>
      <c r="S74" s="103"/>
    </row>
    <row r="75" spans="1:19" hidden="1" x14ac:dyDescent="0.3">
      <c r="A75" s="47" t="s">
        <v>57</v>
      </c>
      <c r="B75" s="75">
        <f>B74+B73</f>
        <v>0</v>
      </c>
      <c r="C75" s="82"/>
      <c r="D75" s="47" t="s">
        <v>57</v>
      </c>
      <c r="E75" s="75">
        <f>E74+E73</f>
        <v>0</v>
      </c>
      <c r="F75" s="82"/>
      <c r="G75" s="47" t="s">
        <v>57</v>
      </c>
      <c r="H75" s="75">
        <f>H74+H73</f>
        <v>0</v>
      </c>
      <c r="I75" s="82"/>
      <c r="J75" s="47" t="s">
        <v>57</v>
      </c>
      <c r="K75" s="75">
        <f>K74+K73</f>
        <v>0</v>
      </c>
      <c r="L75" s="68"/>
      <c r="M75" s="68"/>
      <c r="N75" s="100"/>
      <c r="O75" s="100"/>
      <c r="P75" s="100"/>
      <c r="Q75" s="100"/>
      <c r="R75" s="100"/>
      <c r="S75" s="100"/>
    </row>
    <row r="76" spans="1:19" hidden="1" x14ac:dyDescent="0.3">
      <c r="A76" s="49" t="s">
        <v>58</v>
      </c>
      <c r="B76" s="79">
        <f>B75+B69+B65+B61</f>
        <v>0</v>
      </c>
      <c r="C76" s="82"/>
      <c r="D76" s="49" t="s">
        <v>58</v>
      </c>
      <c r="E76" s="79">
        <f>E75+E69+E65+E61</f>
        <v>0</v>
      </c>
      <c r="F76" s="82"/>
      <c r="G76" s="49" t="s">
        <v>58</v>
      </c>
      <c r="H76" s="79">
        <f>H75+H69+H65+H61</f>
        <v>0</v>
      </c>
      <c r="I76" s="82"/>
      <c r="J76" s="49" t="s">
        <v>58</v>
      </c>
      <c r="K76" s="79">
        <f>K75+K69+K65+K61</f>
        <v>0</v>
      </c>
      <c r="L76" s="68"/>
      <c r="M76" s="68"/>
      <c r="N76" s="100"/>
      <c r="O76" s="100"/>
      <c r="P76" s="100"/>
      <c r="Q76" s="100"/>
      <c r="R76" s="100"/>
      <c r="S76" s="100"/>
    </row>
    <row r="77" spans="1:19" hidden="1" x14ac:dyDescent="0.3">
      <c r="A77" s="49" t="s">
        <v>88</v>
      </c>
      <c r="B77" s="79">
        <f>B74+B72+B68+B64+B58</f>
        <v>0</v>
      </c>
      <c r="C77" s="82"/>
      <c r="D77" s="49" t="s">
        <v>59</v>
      </c>
      <c r="E77" s="79">
        <f>E74+E72+E68+E64+E58</f>
        <v>0</v>
      </c>
      <c r="F77" s="82"/>
      <c r="G77" s="49" t="s">
        <v>59</v>
      </c>
      <c r="H77" s="79">
        <f>H74+H72+H68+H64+H58</f>
        <v>0</v>
      </c>
      <c r="I77" s="82"/>
      <c r="J77" s="49" t="s">
        <v>59</v>
      </c>
      <c r="K77" s="79">
        <f>K74+K72+K68+K64+K58</f>
        <v>0</v>
      </c>
      <c r="L77" s="68"/>
      <c r="M77" s="68"/>
      <c r="N77" s="100"/>
      <c r="O77" s="100"/>
      <c r="P77" s="100"/>
      <c r="Q77" s="100"/>
      <c r="R77" s="100"/>
      <c r="S77" s="100"/>
    </row>
    <row r="78" spans="1:19" x14ac:dyDescent="0.3">
      <c r="A78" s="49">
        <v>13027</v>
      </c>
      <c r="B78" s="79">
        <f>B76-B77</f>
        <v>0</v>
      </c>
      <c r="C78" s="82"/>
      <c r="D78" s="49">
        <v>13027</v>
      </c>
      <c r="E78" s="79">
        <f>E76-E77</f>
        <v>0</v>
      </c>
      <c r="F78" s="82"/>
      <c r="G78" s="49">
        <v>13027</v>
      </c>
      <c r="H78" s="79">
        <f>H76-H77</f>
        <v>0</v>
      </c>
      <c r="I78" s="82"/>
      <c r="J78" s="49">
        <v>13027</v>
      </c>
      <c r="K78" s="79">
        <f>K76-K77</f>
        <v>0</v>
      </c>
      <c r="L78" s="68"/>
      <c r="M78" s="68"/>
      <c r="N78" s="100"/>
      <c r="O78" s="100"/>
      <c r="P78" s="100"/>
      <c r="Q78" s="100"/>
      <c r="R78" s="100"/>
      <c r="S78" s="100"/>
    </row>
    <row r="79" spans="1:19" hidden="1" x14ac:dyDescent="0.3">
      <c r="A79" s="49" t="s">
        <v>72</v>
      </c>
      <c r="B79" s="79">
        <f>B61+B65</f>
        <v>0</v>
      </c>
      <c r="C79" s="82"/>
      <c r="D79" s="49" t="s">
        <v>72</v>
      </c>
      <c r="E79" s="79">
        <f>E61+E65</f>
        <v>0</v>
      </c>
      <c r="F79" s="82"/>
      <c r="G79" s="49" t="s">
        <v>72</v>
      </c>
      <c r="H79" s="79">
        <f>H61+H65</f>
        <v>0</v>
      </c>
      <c r="I79" s="82"/>
      <c r="J79" s="49" t="s">
        <v>72</v>
      </c>
      <c r="K79" s="79">
        <f>K61+K65</f>
        <v>0</v>
      </c>
      <c r="L79" s="68"/>
      <c r="M79" s="68"/>
      <c r="N79" s="100"/>
      <c r="O79" s="100"/>
      <c r="P79" s="100"/>
      <c r="Q79" s="100"/>
      <c r="R79" s="100"/>
      <c r="S79" s="100"/>
    </row>
    <row r="80" spans="1:19" hidden="1" x14ac:dyDescent="0.3">
      <c r="A80" s="49" t="s">
        <v>71</v>
      </c>
      <c r="B80" s="79">
        <f>B69+B75</f>
        <v>0</v>
      </c>
      <c r="C80" s="82"/>
      <c r="D80" s="49" t="s">
        <v>71</v>
      </c>
      <c r="E80" s="79">
        <f>E69+E75</f>
        <v>0</v>
      </c>
      <c r="F80" s="82"/>
      <c r="G80" s="49" t="s">
        <v>71</v>
      </c>
      <c r="H80" s="79">
        <f>H69+H75</f>
        <v>0</v>
      </c>
      <c r="I80" s="82"/>
      <c r="J80" s="49" t="s">
        <v>71</v>
      </c>
      <c r="K80" s="79">
        <f>K69+K75</f>
        <v>0</v>
      </c>
      <c r="L80" s="68"/>
      <c r="M80" s="68"/>
      <c r="N80" s="100"/>
      <c r="O80" s="100"/>
      <c r="P80" s="100"/>
      <c r="Q80" s="100"/>
      <c r="R80" s="100"/>
      <c r="S80" s="100"/>
    </row>
    <row r="81" spans="1:19" x14ac:dyDescent="0.3">
      <c r="A81" s="49" t="s">
        <v>88</v>
      </c>
      <c r="B81" s="86">
        <f>B77</f>
        <v>0</v>
      </c>
      <c r="C81" s="82"/>
      <c r="D81" s="49" t="s">
        <v>88</v>
      </c>
      <c r="E81" s="86">
        <f>E77</f>
        <v>0</v>
      </c>
      <c r="F81" s="82"/>
      <c r="G81" s="49" t="s">
        <v>88</v>
      </c>
      <c r="H81" s="86">
        <f>H77</f>
        <v>0</v>
      </c>
      <c r="I81" s="82"/>
      <c r="J81" s="49" t="s">
        <v>88</v>
      </c>
      <c r="K81" s="86">
        <f>K77</f>
        <v>0</v>
      </c>
      <c r="L81" s="68"/>
      <c r="M81" s="68"/>
      <c r="N81" s="100"/>
      <c r="O81" s="100"/>
      <c r="P81" s="100"/>
      <c r="Q81" s="100"/>
      <c r="R81" s="100"/>
      <c r="S81" s="100"/>
    </row>
    <row r="82" spans="1:19" x14ac:dyDescent="0.3">
      <c r="A82" s="87" t="s">
        <v>58</v>
      </c>
      <c r="B82" s="86">
        <f>B78+B81</f>
        <v>0</v>
      </c>
      <c r="C82" s="82"/>
      <c r="D82" s="87" t="s">
        <v>58</v>
      </c>
      <c r="E82" s="86">
        <f>E78+E81</f>
        <v>0</v>
      </c>
      <c r="F82" s="82"/>
      <c r="G82" s="87" t="s">
        <v>58</v>
      </c>
      <c r="H82" s="86">
        <f>H78+H81</f>
        <v>0</v>
      </c>
      <c r="I82" s="82"/>
      <c r="J82" s="87" t="s">
        <v>58</v>
      </c>
      <c r="K82" s="86">
        <f>K78+K81</f>
        <v>0</v>
      </c>
      <c r="L82" s="68"/>
      <c r="M82" s="68"/>
      <c r="N82" s="100"/>
      <c r="O82" s="100"/>
      <c r="P82" s="100"/>
      <c r="Q82" s="100"/>
      <c r="R82" s="100"/>
      <c r="S82" s="100"/>
    </row>
    <row r="83" spans="1:19" x14ac:dyDescent="0.3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100"/>
      <c r="O83" s="100"/>
      <c r="P83" s="100"/>
      <c r="Q83" s="100"/>
      <c r="R83" s="100"/>
      <c r="S83" s="100"/>
    </row>
    <row r="84" spans="1:19" ht="34.5" customHeight="1" x14ac:dyDescent="0.3">
      <c r="A84" s="111" t="s">
        <v>81</v>
      </c>
      <c r="B84" s="111"/>
      <c r="C84" s="71"/>
      <c r="D84" s="111" t="s">
        <v>82</v>
      </c>
      <c r="E84" s="111"/>
      <c r="F84" s="71"/>
      <c r="G84" s="111" t="s">
        <v>90</v>
      </c>
      <c r="H84" s="111"/>
      <c r="I84" s="71"/>
      <c r="J84" s="111" t="s">
        <v>83</v>
      </c>
      <c r="K84" s="111"/>
      <c r="L84" s="68"/>
      <c r="M84" s="68"/>
      <c r="N84" s="100"/>
      <c r="O84" s="100"/>
      <c r="P84" s="100"/>
      <c r="Q84" s="100"/>
      <c r="R84" s="100"/>
      <c r="S84" s="100"/>
    </row>
    <row r="85" spans="1:19" x14ac:dyDescent="0.3">
      <c r="A85" s="49">
        <v>13027</v>
      </c>
      <c r="B85" s="88">
        <f>B42</f>
        <v>0</v>
      </c>
      <c r="C85" s="68"/>
      <c r="D85" s="49">
        <v>13027</v>
      </c>
      <c r="E85" s="88">
        <f>E42</f>
        <v>0</v>
      </c>
      <c r="F85" s="68"/>
      <c r="G85" s="49">
        <v>13027</v>
      </c>
      <c r="H85" s="88">
        <f>H42</f>
        <v>0</v>
      </c>
      <c r="I85" s="68"/>
      <c r="J85" s="49">
        <v>13027</v>
      </c>
      <c r="K85" s="88">
        <f>K42</f>
        <v>0</v>
      </c>
      <c r="L85" s="68"/>
      <c r="M85" s="68"/>
      <c r="N85" s="100"/>
      <c r="O85" s="100"/>
      <c r="P85" s="100"/>
      <c r="Q85" s="100"/>
      <c r="R85" s="100"/>
      <c r="S85" s="100"/>
    </row>
    <row r="86" spans="1:19" x14ac:dyDescent="0.3">
      <c r="A86" s="51" t="s">
        <v>91</v>
      </c>
      <c r="B86" s="88">
        <f>B45</f>
        <v>0</v>
      </c>
      <c r="C86" s="68"/>
      <c r="D86" s="51" t="s">
        <v>91</v>
      </c>
      <c r="E86" s="88">
        <f>E45</f>
        <v>0</v>
      </c>
      <c r="F86" s="68"/>
      <c r="G86" s="48" t="s">
        <v>92</v>
      </c>
      <c r="H86" s="88">
        <f>H45</f>
        <v>0</v>
      </c>
      <c r="I86" s="68"/>
      <c r="J86" s="48" t="s">
        <v>92</v>
      </c>
      <c r="K86" s="88">
        <f>K45</f>
        <v>0</v>
      </c>
      <c r="L86" s="68"/>
      <c r="M86" s="68"/>
      <c r="N86" s="100"/>
      <c r="O86" s="100"/>
      <c r="P86" s="100"/>
      <c r="Q86" s="100"/>
      <c r="R86" s="100"/>
      <c r="S86" s="100"/>
    </row>
    <row r="87" spans="1:19" x14ac:dyDescent="0.3">
      <c r="A87" s="50" t="s">
        <v>58</v>
      </c>
      <c r="B87" s="88">
        <f>B46</f>
        <v>0</v>
      </c>
      <c r="C87" s="68"/>
      <c r="D87" s="50" t="s">
        <v>58</v>
      </c>
      <c r="E87" s="88">
        <f>E46</f>
        <v>0</v>
      </c>
      <c r="F87" s="68"/>
      <c r="G87" s="50" t="s">
        <v>58</v>
      </c>
      <c r="H87" s="88">
        <f>H46</f>
        <v>0</v>
      </c>
      <c r="I87" s="68"/>
      <c r="J87" s="50" t="s">
        <v>58</v>
      </c>
      <c r="K87" s="88">
        <f>K46</f>
        <v>0</v>
      </c>
      <c r="L87" s="68"/>
      <c r="M87" s="68"/>
      <c r="N87" s="100"/>
      <c r="O87" s="100"/>
      <c r="P87" s="100"/>
      <c r="Q87" s="100"/>
      <c r="R87" s="100"/>
      <c r="S87" s="100"/>
    </row>
    <row r="88" spans="1:19" x14ac:dyDescent="0.3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100"/>
      <c r="O88" s="100"/>
      <c r="P88" s="100"/>
      <c r="Q88" s="100"/>
      <c r="R88" s="100"/>
      <c r="S88" s="100"/>
    </row>
    <row r="89" spans="1:19" x14ac:dyDescent="0.3">
      <c r="A89" s="52" t="s">
        <v>93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100"/>
      <c r="O89" s="100"/>
      <c r="P89" s="100"/>
      <c r="Q89" s="100"/>
      <c r="R89" s="100"/>
      <c r="S89" s="100"/>
    </row>
    <row r="90" spans="1:19" x14ac:dyDescent="0.3">
      <c r="A90" s="53" t="s">
        <v>94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100"/>
      <c r="O90" s="100"/>
      <c r="P90" s="100"/>
      <c r="Q90" s="100"/>
      <c r="R90" s="100"/>
      <c r="S90" s="100"/>
    </row>
    <row r="91" spans="1:19" x14ac:dyDescent="0.3">
      <c r="A91" s="69" t="s">
        <v>96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100"/>
      <c r="O91" s="100"/>
      <c r="P91" s="100"/>
      <c r="Q91" s="100"/>
      <c r="R91" s="100"/>
      <c r="S91" s="100"/>
    </row>
    <row r="92" spans="1:19" x14ac:dyDescent="0.3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100"/>
      <c r="O92" s="100"/>
      <c r="P92" s="100"/>
      <c r="Q92" s="100"/>
      <c r="R92" s="100"/>
      <c r="S92" s="100"/>
    </row>
    <row r="93" spans="1:19" x14ac:dyDescent="0.3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100"/>
      <c r="O93" s="100"/>
      <c r="P93" s="100"/>
      <c r="Q93" s="100"/>
      <c r="R93" s="100"/>
      <c r="S93" s="100"/>
    </row>
    <row r="94" spans="1:19" ht="18" x14ac:dyDescent="0.35">
      <c r="A94" s="99" t="s">
        <v>110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100"/>
      <c r="O94" s="100"/>
      <c r="P94" s="100"/>
      <c r="Q94" s="100"/>
      <c r="R94" s="100"/>
      <c r="S94" s="100"/>
    </row>
    <row r="95" spans="1:19" ht="18" x14ac:dyDescent="0.35">
      <c r="A95" s="99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100"/>
      <c r="O95" s="100"/>
      <c r="P95" s="100"/>
      <c r="Q95" s="100"/>
      <c r="R95" s="100"/>
      <c r="S95" s="100"/>
    </row>
    <row r="96" spans="1:19" x14ac:dyDescent="0.3">
      <c r="A96" s="69" t="s">
        <v>142</v>
      </c>
      <c r="B96" s="68"/>
      <c r="C96" s="68"/>
      <c r="D96" s="68"/>
      <c r="E96" s="68"/>
      <c r="F96" s="68"/>
      <c r="G96" s="68"/>
      <c r="H96" s="69"/>
      <c r="I96" s="68"/>
      <c r="J96" s="68"/>
      <c r="K96" s="68"/>
      <c r="L96" s="68"/>
      <c r="M96" s="68"/>
      <c r="N96" s="100"/>
      <c r="O96" s="100"/>
      <c r="P96" s="100"/>
      <c r="Q96" s="100"/>
      <c r="R96" s="100"/>
      <c r="S96" s="100"/>
    </row>
    <row r="97" spans="1:19" x14ac:dyDescent="0.3">
      <c r="A97" s="100" t="s">
        <v>143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100"/>
      <c r="O97" s="100"/>
      <c r="P97" s="100"/>
      <c r="Q97" s="100"/>
      <c r="R97" s="100"/>
      <c r="S97" s="100"/>
    </row>
    <row r="98" spans="1:19" x14ac:dyDescent="0.3">
      <c r="A98" s="89" t="s">
        <v>115</v>
      </c>
      <c r="B98" s="98" t="s">
        <v>116</v>
      </c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100"/>
      <c r="O98" s="100"/>
      <c r="P98" s="100"/>
      <c r="Q98" s="100"/>
      <c r="R98" s="100"/>
      <c r="S98" s="100"/>
    </row>
    <row r="99" spans="1:19" x14ac:dyDescent="0.3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100"/>
      <c r="O99" s="100"/>
      <c r="P99" s="100"/>
      <c r="Q99" s="100"/>
      <c r="R99" s="100"/>
      <c r="S99" s="100"/>
    </row>
    <row r="100" spans="1:19" x14ac:dyDescent="0.3">
      <c r="A100" s="69" t="s">
        <v>167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100"/>
      <c r="O100" s="100"/>
      <c r="P100" s="100"/>
      <c r="Q100" s="100"/>
      <c r="R100" s="100"/>
      <c r="S100" s="100"/>
    </row>
    <row r="101" spans="1:19" ht="32.25" customHeight="1" x14ac:dyDescent="0.3">
      <c r="A101" s="101" t="s">
        <v>95</v>
      </c>
      <c r="B101" s="101" t="s">
        <v>1</v>
      </c>
      <c r="C101" s="101" t="s">
        <v>2</v>
      </c>
      <c r="D101" s="101" t="s">
        <v>3</v>
      </c>
      <c r="E101" s="101" t="s">
        <v>4</v>
      </c>
      <c r="F101" s="101" t="s">
        <v>5</v>
      </c>
      <c r="G101" s="101" t="s">
        <v>6</v>
      </c>
      <c r="H101" s="101" t="s">
        <v>7</v>
      </c>
      <c r="I101" s="101" t="s">
        <v>8</v>
      </c>
      <c r="J101" s="101" t="s">
        <v>9</v>
      </c>
      <c r="K101" s="101" t="s">
        <v>10</v>
      </c>
      <c r="L101" s="101" t="s">
        <v>11</v>
      </c>
      <c r="M101" s="101" t="s">
        <v>12</v>
      </c>
      <c r="N101" s="105" t="s">
        <v>111</v>
      </c>
      <c r="O101" s="105" t="s">
        <v>112</v>
      </c>
      <c r="P101" s="105" t="s">
        <v>113</v>
      </c>
      <c r="Q101" s="105" t="s">
        <v>168</v>
      </c>
      <c r="R101" s="105" t="s">
        <v>140</v>
      </c>
      <c r="S101" s="105" t="s">
        <v>141</v>
      </c>
    </row>
    <row r="102" spans="1:19" x14ac:dyDescent="0.3">
      <c r="A102" s="110">
        <v>0</v>
      </c>
      <c r="B102" s="110">
        <v>0</v>
      </c>
      <c r="C102" s="110">
        <v>0</v>
      </c>
      <c r="D102" s="110">
        <v>0</v>
      </c>
      <c r="E102" s="110">
        <v>0</v>
      </c>
      <c r="F102" s="110">
        <v>0</v>
      </c>
      <c r="G102" s="110">
        <v>0</v>
      </c>
      <c r="H102" s="110">
        <v>0</v>
      </c>
      <c r="I102" s="110">
        <v>0</v>
      </c>
      <c r="J102" s="110">
        <v>0</v>
      </c>
      <c r="K102" s="110">
        <v>0</v>
      </c>
      <c r="L102" s="110">
        <v>0</v>
      </c>
      <c r="M102" s="110">
        <v>0</v>
      </c>
      <c r="N102" s="110">
        <v>0</v>
      </c>
      <c r="O102" s="110">
        <v>0</v>
      </c>
      <c r="P102" s="110">
        <v>0</v>
      </c>
      <c r="Q102" s="110">
        <v>0</v>
      </c>
      <c r="R102" s="110">
        <v>0</v>
      </c>
      <c r="S102" s="110">
        <v>0</v>
      </c>
    </row>
    <row r="103" spans="1:19" s="81" customFormat="1" x14ac:dyDescent="0.3">
      <c r="A103" s="73"/>
      <c r="B103" s="73"/>
      <c r="C103" s="73"/>
      <c r="D103" s="73"/>
      <c r="E103" s="73"/>
      <c r="F103" s="73"/>
      <c r="G103" s="84"/>
      <c r="H103" s="84"/>
      <c r="I103" s="84"/>
      <c r="J103" s="73"/>
      <c r="K103" s="73"/>
      <c r="L103" s="73"/>
      <c r="M103" s="73"/>
      <c r="N103" s="104"/>
      <c r="O103" s="104"/>
      <c r="P103" s="104"/>
      <c r="Q103" s="104"/>
      <c r="R103" s="104"/>
      <c r="S103" s="104"/>
    </row>
    <row r="104" spans="1:19" hidden="1" x14ac:dyDescent="0.3">
      <c r="A104" s="100" t="s">
        <v>128</v>
      </c>
      <c r="B104" s="100">
        <f>IF(OR(B98="Elementary School",B98="Primary Center",B98="Elementary School, Magnet"),SUM(A102:G102)+N102+Q102+R102,IF(OR(B98="Middle School",B98="Middle School, Magnet"),SUM(G102:I102)+O102,IF(OR(B98="Senior High School",B98="Senior High School, Magnet"),SUM(J102:M102)+P102,0)))</f>
        <v>0</v>
      </c>
      <c r="C104" s="100"/>
      <c r="D104" s="100" t="s">
        <v>138</v>
      </c>
      <c r="E104" s="100">
        <f>IF(OR(B98="Elementary School",B98="Primary Center",B98="Elementary School, Magnet"),SUM(A102:G102)+N102+Q102+R102+S102,IF(OR(B98="Middle School",B98="Middle School, Magnet"),SUM(G102:I102)+O102,IF(OR(B98="Senior High School",B98="Senior High School, Magnet"),SUM(J102:M102)+P102,0)))</f>
        <v>0</v>
      </c>
      <c r="F104" s="100"/>
      <c r="G104" s="69"/>
      <c r="H104" s="69"/>
      <c r="I104" s="69"/>
      <c r="J104" s="69"/>
      <c r="K104" s="69"/>
      <c r="L104" s="69"/>
      <c r="M104" s="69"/>
      <c r="N104" s="100"/>
      <c r="O104" s="100"/>
      <c r="P104" s="100"/>
      <c r="Q104" s="100"/>
      <c r="R104" s="100"/>
      <c r="S104" s="100"/>
    </row>
    <row r="105" spans="1:19" hidden="1" x14ac:dyDescent="0.3">
      <c r="A105" s="100"/>
      <c r="B105" s="100"/>
      <c r="C105" s="100"/>
      <c r="D105" s="100"/>
      <c r="E105" s="100"/>
      <c r="F105" s="100"/>
      <c r="G105" s="69"/>
      <c r="H105" s="69"/>
      <c r="I105" s="69"/>
      <c r="J105" s="69"/>
      <c r="K105" s="69"/>
      <c r="L105" s="69"/>
      <c r="M105" s="69"/>
      <c r="N105" s="100"/>
      <c r="O105" s="100"/>
      <c r="P105" s="100"/>
      <c r="Q105" s="100"/>
      <c r="R105" s="100"/>
      <c r="S105" s="100"/>
    </row>
    <row r="106" spans="1:19" hidden="1" x14ac:dyDescent="0.3">
      <c r="A106" s="100" t="s">
        <v>114</v>
      </c>
      <c r="B106" s="100" t="s">
        <v>135</v>
      </c>
      <c r="C106" s="100" t="s">
        <v>126</v>
      </c>
      <c r="D106" s="100" t="s">
        <v>133</v>
      </c>
      <c r="E106" s="69" t="s">
        <v>144</v>
      </c>
      <c r="F106" s="68" t="s">
        <v>70</v>
      </c>
      <c r="G106" s="68" t="s">
        <v>145</v>
      </c>
      <c r="H106" s="68" t="s">
        <v>69</v>
      </c>
      <c r="I106" s="68">
        <f>IF(E110=0,0,1)</f>
        <v>0</v>
      </c>
      <c r="J106" s="69"/>
      <c r="K106" s="69"/>
      <c r="L106" s="69"/>
      <c r="M106" s="69"/>
      <c r="N106" s="100"/>
      <c r="O106" s="100"/>
      <c r="P106" s="100"/>
      <c r="Q106" s="100"/>
      <c r="R106" s="100"/>
      <c r="S106" s="100"/>
    </row>
    <row r="107" spans="1:19" hidden="1" x14ac:dyDescent="0.3">
      <c r="A107" s="100" t="s">
        <v>124</v>
      </c>
      <c r="B107" s="68">
        <f>IF(OR(B98="Span School",B98="Span Magnet School"),SUM(A102:F102)+N102+Q102+R102,0)</f>
        <v>0</v>
      </c>
      <c r="C107" s="68">
        <f>IF(B107=0,0,B107/B110)</f>
        <v>0</v>
      </c>
      <c r="D107" s="68">
        <f>IF(B110=0,0,VLOOKUP(B110,'norm tables'!CI:CO,7,TRUE))</f>
        <v>0</v>
      </c>
      <c r="E107" s="68">
        <f>C107*D107</f>
        <v>0</v>
      </c>
      <c r="F107" s="68">
        <f>IF(B107=0,0,VLOOKUP(B110,'norm tables'!CI:CM,5,TRUE))</f>
        <v>0</v>
      </c>
      <c r="G107" s="68">
        <f>C107*F107</f>
        <v>0</v>
      </c>
      <c r="H107" s="68" t="s">
        <v>70</v>
      </c>
      <c r="I107" s="68">
        <f>IF(E110=0,0,IF(E110=1.5,0.5,G110))</f>
        <v>0</v>
      </c>
      <c r="J107" s="68"/>
      <c r="K107" s="68"/>
      <c r="L107" s="68"/>
      <c r="M107" s="68"/>
      <c r="N107" s="100"/>
      <c r="O107" s="100"/>
      <c r="P107" s="100"/>
      <c r="Q107" s="100"/>
      <c r="R107" s="100"/>
      <c r="S107" s="100"/>
    </row>
    <row r="108" spans="1:19" hidden="1" x14ac:dyDescent="0.3">
      <c r="A108" s="100" t="s">
        <v>131</v>
      </c>
      <c r="B108" s="68">
        <f>IF(OR(B98="Span School",B99="Span Magnet School"),SUM(G102:I102)+O102,0)</f>
        <v>0</v>
      </c>
      <c r="C108" s="68">
        <f>IF(B108=0,0,B108/B110)</f>
        <v>0</v>
      </c>
      <c r="D108" s="68"/>
      <c r="E108" s="68"/>
      <c r="F108" s="68"/>
      <c r="G108" s="68"/>
      <c r="H108" s="68" t="s">
        <v>67</v>
      </c>
      <c r="I108" s="68">
        <f>E110</f>
        <v>0</v>
      </c>
      <c r="J108" s="68"/>
      <c r="K108" s="68"/>
      <c r="L108" s="68"/>
      <c r="M108" s="68"/>
      <c r="N108" s="100"/>
      <c r="O108" s="100"/>
      <c r="P108" s="100"/>
      <c r="Q108" s="100"/>
      <c r="R108" s="100"/>
      <c r="S108" s="100"/>
    </row>
    <row r="109" spans="1:19" s="81" customFormat="1" hidden="1" x14ac:dyDescent="0.3">
      <c r="A109" s="73" t="s">
        <v>125</v>
      </c>
      <c r="B109" s="68">
        <f>IF(OR(B98="Span School",B98="Span Magnet School"),SUM(J102:M102)+P102,0)</f>
        <v>0</v>
      </c>
      <c r="C109" s="92">
        <f>IF(B109=0,0,B109/B110)</f>
        <v>0</v>
      </c>
      <c r="D109" s="92">
        <f>IF(B110=0,0,VLOOKUP(B110,'norm tables'!CY:DE,7,TRUE))</f>
        <v>0</v>
      </c>
      <c r="E109" s="68">
        <f>(C109+C108)*D109</f>
        <v>0</v>
      </c>
      <c r="F109" s="92">
        <f>IF(B109=0,0,VLOOKUP(B110,'norm tables'!CY:DC,5,TRUE))</f>
        <v>0</v>
      </c>
      <c r="G109" s="68">
        <f>(C109+C108)*F109</f>
        <v>0</v>
      </c>
      <c r="H109" s="68" t="s">
        <v>134</v>
      </c>
      <c r="I109" s="68">
        <f>IF(I108&gt;I106+I107,I108-I106-I107,0)</f>
        <v>0</v>
      </c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</row>
    <row r="110" spans="1:19" s="81" customFormat="1" hidden="1" x14ac:dyDescent="0.3">
      <c r="A110" s="73" t="s">
        <v>127</v>
      </c>
      <c r="B110" s="92">
        <f>SUM(B107:B109)</f>
        <v>0</v>
      </c>
      <c r="C110" s="92">
        <f>SUM(C107:C109)</f>
        <v>0</v>
      </c>
      <c r="D110" s="92"/>
      <c r="E110" s="92">
        <f>IF(B110=0,0,IF(SUM(E107:E109)&gt;1.5,ROUND(SUM(E107:E109),0),1.5))</f>
        <v>0</v>
      </c>
      <c r="F110" s="92"/>
      <c r="G110" s="92">
        <f>MROUND(SUM(G107:G109),0.5)</f>
        <v>0</v>
      </c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</row>
    <row r="111" spans="1:19" s="81" customFormat="1" hidden="1" x14ac:dyDescent="0.3">
      <c r="A111" s="73"/>
      <c r="B111" s="92"/>
      <c r="C111" s="92"/>
      <c r="D111" s="92"/>
      <c r="E111" s="92"/>
      <c r="F111" s="92"/>
      <c r="G111" s="92"/>
      <c r="H111" s="68"/>
      <c r="I111" s="68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</row>
    <row r="112" spans="1:19" s="81" customFormat="1" hidden="1" x14ac:dyDescent="0.3">
      <c r="A112" s="100" t="s">
        <v>114</v>
      </c>
      <c r="B112" s="92"/>
      <c r="C112" s="92"/>
      <c r="D112" s="92"/>
      <c r="E112" s="92"/>
      <c r="F112" s="92"/>
      <c r="G112" s="92"/>
      <c r="H112" s="68" t="s">
        <v>101</v>
      </c>
      <c r="I112" s="68">
        <f>IF(E116=0,0, 1)</f>
        <v>0</v>
      </c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</row>
    <row r="113" spans="1:19" s="81" customFormat="1" hidden="1" x14ac:dyDescent="0.3">
      <c r="A113" s="100" t="s">
        <v>124</v>
      </c>
      <c r="B113" s="68">
        <f>IF(OR(B98="Span School",B98="Span Magnet School"),SUM(A102:F102)+N102+Q102+R102+S102,0)</f>
        <v>0</v>
      </c>
      <c r="C113" s="68">
        <f>IF(B113=0,0,B113/B116)</f>
        <v>0</v>
      </c>
      <c r="D113" s="68">
        <f>IF(B116=0,0,VLOOKUP(B116,'norm tables'!DH:DM,6,TRUE))</f>
        <v>0</v>
      </c>
      <c r="E113" s="68">
        <f>C113*D113</f>
        <v>0</v>
      </c>
      <c r="F113" s="92"/>
      <c r="G113" s="92"/>
      <c r="H113" s="68" t="s">
        <v>63</v>
      </c>
      <c r="I113" s="68">
        <f>IF(E116&gt;1,1,0)</f>
        <v>0</v>
      </c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</row>
    <row r="114" spans="1:19" s="81" customFormat="1" hidden="1" x14ac:dyDescent="0.3">
      <c r="A114" s="100" t="s">
        <v>131</v>
      </c>
      <c r="B114" s="68">
        <f>IF(OR(B98="Span School",B99="Span Magnet School"),SUM(G102:I102)+O102,0)</f>
        <v>0</v>
      </c>
      <c r="C114" s="68">
        <f>IF(B114=0,0,B114/B116)</f>
        <v>0</v>
      </c>
      <c r="D114" s="68"/>
      <c r="E114" s="68"/>
      <c r="F114" s="92"/>
      <c r="G114" s="92"/>
      <c r="H114" s="68" t="s">
        <v>67</v>
      </c>
      <c r="I114" s="68">
        <f>E116</f>
        <v>0</v>
      </c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</row>
    <row r="115" spans="1:19" s="81" customFormat="1" hidden="1" x14ac:dyDescent="0.3">
      <c r="A115" s="73" t="s">
        <v>125</v>
      </c>
      <c r="B115" s="68">
        <f>IF(OR(B98="Span School",B98="Span Magnet School"),SUM(J102:M102)+P102,0)</f>
        <v>0</v>
      </c>
      <c r="C115" s="92">
        <f>IF(B115=0,0,B115/B116)</f>
        <v>0</v>
      </c>
      <c r="D115" s="68">
        <f>IF(B116=0,0,VLOOKUP(B116,'norm tables'!DO:DU,7,TRUE))</f>
        <v>0</v>
      </c>
      <c r="E115" s="68">
        <f>(C115+C114)*D115</f>
        <v>0</v>
      </c>
      <c r="F115" s="92"/>
      <c r="G115" s="92"/>
      <c r="H115" s="68" t="s">
        <v>64</v>
      </c>
      <c r="I115" s="68">
        <f>IF(I114&gt;I112+I113,I114-I112-I113,0)</f>
        <v>0</v>
      </c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</row>
    <row r="116" spans="1:19" s="81" customFormat="1" hidden="1" x14ac:dyDescent="0.3">
      <c r="A116" s="73" t="s">
        <v>137</v>
      </c>
      <c r="B116" s="92">
        <f>SUM(B113:B115)</f>
        <v>0</v>
      </c>
      <c r="C116" s="92">
        <f>SUM(C113:C115)</f>
        <v>0</v>
      </c>
      <c r="D116" s="92"/>
      <c r="E116" s="92">
        <f>IF(B116=0,0,ROUND(SUM(E113:E115),0))</f>
        <v>0</v>
      </c>
      <c r="F116" s="92"/>
      <c r="G116" s="92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</row>
    <row r="117" spans="1:19" s="81" customFormat="1" hidden="1" x14ac:dyDescent="0.3">
      <c r="A117" s="73"/>
      <c r="B117" s="92"/>
      <c r="C117" s="92"/>
      <c r="D117" s="92"/>
      <c r="E117" s="92"/>
      <c r="F117" s="92"/>
      <c r="G117" s="92"/>
      <c r="H117" s="73"/>
      <c r="I117" s="90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</row>
    <row r="118" spans="1:19" s="81" customFormat="1" x14ac:dyDescent="0.3">
      <c r="A118" s="73"/>
      <c r="B118" s="73"/>
      <c r="C118" s="73"/>
      <c r="D118" s="73"/>
      <c r="E118" s="73"/>
      <c r="F118" s="73"/>
      <c r="G118" s="106"/>
      <c r="H118" s="84"/>
      <c r="I118" s="84"/>
      <c r="J118" s="73"/>
      <c r="K118" s="73"/>
      <c r="L118" s="104"/>
      <c r="M118" s="104"/>
      <c r="N118" s="104"/>
      <c r="O118" s="104"/>
      <c r="P118" s="104"/>
      <c r="Q118" s="104"/>
      <c r="R118" s="104"/>
      <c r="S118" s="104"/>
    </row>
    <row r="119" spans="1:19" s="81" customFormat="1" x14ac:dyDescent="0.3">
      <c r="A119" s="73" t="s">
        <v>102</v>
      </c>
      <c r="B119" s="92"/>
      <c r="C119" s="92"/>
      <c r="D119" s="73" t="s">
        <v>136</v>
      </c>
      <c r="E119" s="92"/>
      <c r="F119" s="92"/>
      <c r="G119" s="106"/>
      <c r="H119" s="92"/>
      <c r="I119" s="92"/>
      <c r="J119" s="92"/>
      <c r="K119" s="92"/>
      <c r="L119" s="92"/>
      <c r="M119" s="92"/>
      <c r="N119" s="104"/>
      <c r="O119" s="104"/>
      <c r="P119" s="104"/>
      <c r="Q119" s="104"/>
      <c r="R119" s="104"/>
      <c r="S119" s="104"/>
    </row>
    <row r="120" spans="1:19" s="81" customFormat="1" x14ac:dyDescent="0.3">
      <c r="A120" s="49" t="s">
        <v>103</v>
      </c>
      <c r="B120" s="79">
        <f>IF(AND(B104=0,B110=0),0,1)</f>
        <v>0</v>
      </c>
      <c r="C120" s="92"/>
      <c r="D120" s="49" t="s">
        <v>101</v>
      </c>
      <c r="E120" s="79">
        <f>IF(AND(E104=0,B116=0),0,1)</f>
        <v>0</v>
      </c>
      <c r="F120" s="92"/>
      <c r="G120" s="106"/>
      <c r="H120" s="92"/>
      <c r="I120" s="92"/>
      <c r="J120" s="92"/>
      <c r="K120" s="92"/>
      <c r="L120" s="92"/>
      <c r="M120" s="92"/>
      <c r="N120" s="104"/>
      <c r="O120" s="104"/>
      <c r="P120" s="104"/>
      <c r="Q120" s="104"/>
      <c r="R120" s="104"/>
      <c r="S120" s="104"/>
    </row>
    <row r="121" spans="1:19" s="81" customFormat="1" x14ac:dyDescent="0.3">
      <c r="A121" s="49" t="s">
        <v>99</v>
      </c>
      <c r="B121" s="79">
        <f>IF(AND(B104=0,B110=0),0,IF(OR(B98="Span School",B98="Span Magnet School"),I107,IF(OR(B98="Primary Center",B98="Elementary School",B98="Elementary School, Magnet"),VLOOKUP(B104,'norm tables'!CI:CM,5,TRUE),IF(OR(B98="Middle School",B98="Middle School, Magnet"),VLOOKUP(B104,'norm tables'!CQ:CU,5,TRUE),IF(OR(B98="Senior High School",B98="Senior High School, Magnet"),VLOOKUP(B104,'norm tables'!CY:DC,5,TRUE))))))</f>
        <v>0</v>
      </c>
      <c r="C121" s="92"/>
      <c r="D121" s="49" t="s">
        <v>63</v>
      </c>
      <c r="E121" s="79">
        <f>IF(AND(E104=0,B116=0),0,IF(OR(B98="Span School",B98="Span Magnet School"),I113,IF(OR(B98="Primary Center",B98="Elementary School",B98="Elementary School, Magnet"),0,VLOOKUP(E104,'norm tables'!DO:DS,5,TRUE))))</f>
        <v>0</v>
      </c>
      <c r="F121" s="92"/>
      <c r="G121" s="106"/>
      <c r="H121" s="92"/>
      <c r="I121" s="92"/>
      <c r="J121" s="92"/>
      <c r="K121" s="92"/>
      <c r="L121" s="92"/>
      <c r="M121" s="92"/>
      <c r="N121" s="104"/>
      <c r="O121" s="104"/>
      <c r="P121" s="104"/>
      <c r="Q121" s="104"/>
      <c r="R121" s="104"/>
      <c r="S121" s="104"/>
    </row>
    <row r="122" spans="1:19" s="81" customFormat="1" x14ac:dyDescent="0.3">
      <c r="A122" s="49" t="s">
        <v>100</v>
      </c>
      <c r="B122" s="79">
        <f>IF(AND(B104=0,B110=0),0,IF(B123&gt;B120+B121,B123-B120-B121,0))</f>
        <v>0</v>
      </c>
      <c r="C122" s="92"/>
      <c r="D122" s="49" t="s">
        <v>64</v>
      </c>
      <c r="E122" s="79">
        <f>IF(AND(E104=0,B116=0),0,IF(E123&gt;E120+E121,E123-E120-E121,0))</f>
        <v>0</v>
      </c>
      <c r="F122" s="92"/>
      <c r="G122" s="106"/>
      <c r="H122" s="92"/>
      <c r="I122" s="92"/>
      <c r="J122" s="92"/>
      <c r="K122" s="92"/>
      <c r="L122" s="92"/>
      <c r="M122" s="92"/>
      <c r="N122" s="104"/>
      <c r="O122" s="104"/>
      <c r="P122" s="104"/>
      <c r="Q122" s="104"/>
      <c r="R122" s="104"/>
      <c r="S122" s="104"/>
    </row>
    <row r="123" spans="1:19" s="81" customFormat="1" x14ac:dyDescent="0.3">
      <c r="A123" s="49" t="s">
        <v>67</v>
      </c>
      <c r="B123" s="79">
        <f>IF(AND(B104=0,B110=0),0,IF(OR(B98="Span School",B98="Span Magnet School"),I108,IF(OR(B98="Primary Center",B98="Elementary School",B98="Elementary School, Magnet"),VLOOKUP(B104,'norm tables'!CI:CO,7,TRUE),IF(OR(B98="Middle School",B98="Middle School, Magnet"),VLOOKUP(B104,'norm tables'!CQ:CW,7,TRUE),IF(OR(B98="Senior High School",B98="Senior High School, Magnet"),VLOOKUP(B104,'norm tables'!CY:DE,7,TRUE))))))</f>
        <v>0</v>
      </c>
      <c r="C123" s="92"/>
      <c r="D123" s="49" t="s">
        <v>67</v>
      </c>
      <c r="E123" s="79">
        <f>IF(AND(E104=0,B116=0),0,IF(OR(B98="Span School",B98="Span Magnet School"),I114,IF(OR(B98="Primary Center",B98="Elementary School",B98="Elementary School, Magnet"),VLOOKUP(E104,'norm tables'!DH:DM,6,TRUE),VLOOKUP(E104,'norm tables'!DO:DU,7,TRUE))))</f>
        <v>0</v>
      </c>
      <c r="F123" s="92"/>
      <c r="G123" s="106"/>
      <c r="H123" s="92"/>
      <c r="I123" s="92"/>
      <c r="J123" s="92"/>
      <c r="K123" s="92"/>
      <c r="L123" s="92"/>
      <c r="M123" s="92"/>
      <c r="N123" s="104"/>
      <c r="O123" s="104"/>
      <c r="P123" s="104"/>
      <c r="Q123" s="104"/>
      <c r="R123" s="104"/>
      <c r="S123" s="104"/>
    </row>
    <row r="124" spans="1:19" s="81" customFormat="1" hidden="1" x14ac:dyDescent="0.3">
      <c r="A124" s="104" t="s">
        <v>139</v>
      </c>
      <c r="B124" s="104">
        <f>B123-B120-B121-B122</f>
        <v>0</v>
      </c>
      <c r="C124" s="92"/>
      <c r="D124" s="104" t="s">
        <v>139</v>
      </c>
      <c r="E124" s="104">
        <f>E123-E120-E121-E122</f>
        <v>0</v>
      </c>
      <c r="F124" s="92"/>
      <c r="G124" s="106"/>
      <c r="H124" s="92"/>
      <c r="I124" s="92"/>
      <c r="J124" s="92"/>
      <c r="K124" s="92"/>
      <c r="L124" s="92"/>
      <c r="M124" s="92"/>
      <c r="N124" s="104"/>
      <c r="O124" s="104"/>
      <c r="P124" s="104"/>
      <c r="Q124" s="104"/>
      <c r="R124" s="104"/>
      <c r="S124" s="104"/>
    </row>
    <row r="125" spans="1:19" s="81" customFormat="1" hidden="1" x14ac:dyDescent="0.3">
      <c r="A125" s="73"/>
      <c r="B125" s="92"/>
      <c r="C125" s="92"/>
      <c r="D125" s="92"/>
      <c r="E125" s="92"/>
      <c r="F125" s="92"/>
      <c r="G125" s="106"/>
      <c r="H125" s="92"/>
      <c r="I125" s="92"/>
      <c r="J125" s="92"/>
      <c r="K125" s="92"/>
      <c r="L125" s="92"/>
      <c r="M125" s="92"/>
      <c r="N125" s="104"/>
      <c r="O125" s="104"/>
      <c r="P125" s="104"/>
      <c r="Q125" s="104"/>
      <c r="R125" s="104"/>
      <c r="S125" s="104"/>
    </row>
    <row r="126" spans="1:19" s="81" customFormat="1" hidden="1" x14ac:dyDescent="0.3">
      <c r="A126" s="73"/>
      <c r="B126" s="92"/>
      <c r="C126" s="92"/>
      <c r="D126" s="92"/>
      <c r="E126" s="92"/>
      <c r="F126" s="92"/>
      <c r="G126" s="106"/>
      <c r="H126" s="92"/>
      <c r="I126" s="92"/>
      <c r="J126" s="92"/>
      <c r="K126" s="92"/>
      <c r="L126" s="92"/>
      <c r="M126" s="92"/>
      <c r="N126" s="104"/>
      <c r="O126" s="104"/>
      <c r="P126" s="104"/>
      <c r="Q126" s="104"/>
      <c r="R126" s="104"/>
      <c r="S126" s="104"/>
    </row>
    <row r="127" spans="1:19" s="81" customFormat="1" hidden="1" x14ac:dyDescent="0.3">
      <c r="A127" s="104" t="s">
        <v>150</v>
      </c>
      <c r="B127" s="92">
        <f>IF(OR(B98="Primary Center",B98="Elementary School",B98="Elementary School, Magnet"),0,IF(OR(B98="Middle School",B98="Middle School, Magnet"),SUM(G102:I102)+O102,IF(OR(B98="Senior High School",B98="Senior High School, Magnet"),SUM(J102:M102)+P102,0)))</f>
        <v>0</v>
      </c>
      <c r="C127" s="92"/>
      <c r="D127" s="92"/>
      <c r="E127" s="92"/>
      <c r="F127" s="92"/>
      <c r="G127" s="107"/>
      <c r="H127" s="92"/>
      <c r="I127" s="92"/>
      <c r="J127" s="92"/>
      <c r="K127" s="92"/>
      <c r="L127" s="92"/>
      <c r="M127" s="92"/>
      <c r="N127" s="104"/>
      <c r="O127" s="104"/>
      <c r="P127" s="104"/>
      <c r="Q127" s="104"/>
      <c r="R127" s="104"/>
      <c r="S127" s="104"/>
    </row>
    <row r="128" spans="1:19" s="81" customFormat="1" hidden="1" x14ac:dyDescent="0.3">
      <c r="A128" s="104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104"/>
      <c r="O128" s="104"/>
      <c r="P128" s="104"/>
      <c r="Q128" s="104"/>
      <c r="R128" s="104"/>
      <c r="S128" s="104"/>
    </row>
    <row r="129" spans="1:19" s="81" customFormat="1" ht="28.8" hidden="1" x14ac:dyDescent="0.3">
      <c r="A129" s="104" t="s">
        <v>114</v>
      </c>
      <c r="B129" s="104" t="s">
        <v>135</v>
      </c>
      <c r="C129" s="104" t="s">
        <v>126</v>
      </c>
      <c r="D129" s="104" t="s">
        <v>158</v>
      </c>
      <c r="E129" s="108" t="s">
        <v>159</v>
      </c>
      <c r="F129" s="109" t="s">
        <v>162</v>
      </c>
      <c r="G129" s="108" t="s">
        <v>163</v>
      </c>
      <c r="H129" s="92"/>
      <c r="I129" s="92"/>
      <c r="J129" s="92"/>
      <c r="K129" s="92"/>
      <c r="L129" s="92"/>
      <c r="M129" s="92"/>
      <c r="N129" s="104"/>
      <c r="O129" s="104"/>
      <c r="P129" s="104"/>
      <c r="Q129" s="104"/>
      <c r="R129" s="104"/>
      <c r="S129" s="104"/>
    </row>
    <row r="130" spans="1:19" s="81" customFormat="1" hidden="1" x14ac:dyDescent="0.3">
      <c r="A130" s="104" t="s">
        <v>160</v>
      </c>
      <c r="B130" s="92">
        <f>IF(OR(B98="Span School", B98="Span Magnet School"), SUM(G102:I102)+O102,0)</f>
        <v>0</v>
      </c>
      <c r="C130" s="92">
        <f>IF(B130=0,0, B130/B132)</f>
        <v>0</v>
      </c>
      <c r="D130" s="92">
        <f>IF(B132=0,0,VLOOKUP(B132,'norm tables'!DW:DY,3,TRUE))</f>
        <v>0</v>
      </c>
      <c r="E130" s="92">
        <f>C130*D130</f>
        <v>0</v>
      </c>
      <c r="F130" s="92">
        <f>IF(B132=0,0,VLOOKUP(B132,'norm tables'!EA:EC,3,TRUE))</f>
        <v>0</v>
      </c>
      <c r="G130" s="92">
        <f>C130*F130</f>
        <v>0</v>
      </c>
      <c r="H130" s="92"/>
      <c r="I130" s="92"/>
      <c r="J130" s="92"/>
      <c r="K130" s="92"/>
      <c r="L130" s="92"/>
      <c r="M130" s="92"/>
      <c r="N130" s="104"/>
      <c r="O130" s="104"/>
      <c r="P130" s="104"/>
      <c r="Q130" s="104"/>
      <c r="R130" s="104"/>
      <c r="S130" s="104"/>
    </row>
    <row r="131" spans="1:19" s="81" customFormat="1" hidden="1" x14ac:dyDescent="0.3">
      <c r="A131" s="73" t="s">
        <v>161</v>
      </c>
      <c r="B131" s="92">
        <f>IF(OR(B98="Span School", B98="Span Magnet School"), SUM(J102:M102)+P102,0)</f>
        <v>0</v>
      </c>
      <c r="C131" s="92">
        <f>IF(B131=0,0,B131/B132)</f>
        <v>0</v>
      </c>
      <c r="D131" s="92">
        <f>IF(B132=0,0,VLOOKUP(B132,'norm tables'!EE:EG,3,TRUE))</f>
        <v>0</v>
      </c>
      <c r="E131" s="92">
        <f>C131*D131</f>
        <v>0</v>
      </c>
      <c r="F131" s="92">
        <f>IF(B132=0,0,VLOOKUP(B132,'norm tables'!EI:EK,3,TRUE))</f>
        <v>0</v>
      </c>
      <c r="G131" s="92">
        <f>C131*F131</f>
        <v>0</v>
      </c>
      <c r="H131" s="92"/>
      <c r="I131" s="92"/>
      <c r="J131" s="92"/>
      <c r="K131" s="92"/>
      <c r="L131" s="92"/>
      <c r="M131" s="92"/>
      <c r="N131" s="104"/>
      <c r="O131" s="104"/>
      <c r="P131" s="104"/>
      <c r="Q131" s="104"/>
      <c r="R131" s="104"/>
      <c r="S131" s="104"/>
    </row>
    <row r="132" spans="1:19" s="81" customFormat="1" hidden="1" x14ac:dyDescent="0.3">
      <c r="A132" s="73" t="s">
        <v>157</v>
      </c>
      <c r="B132" s="92">
        <f>SUM(B130:B131)</f>
        <v>0</v>
      </c>
      <c r="C132" s="92"/>
      <c r="D132" s="92"/>
      <c r="E132" s="92">
        <f>IF(B132=0,0,IF(E130+E131&gt;0.5,ROUND(E130+E131,0),0.5))</f>
        <v>0</v>
      </c>
      <c r="F132" s="92"/>
      <c r="G132" s="92">
        <f>IF(B132=0,0,IF(G130+G131&gt;0.5,ROUND(G130+G131,0),0.5))</f>
        <v>0</v>
      </c>
      <c r="H132" s="92"/>
      <c r="I132" s="92"/>
      <c r="J132" s="92"/>
      <c r="K132" s="92"/>
      <c r="L132" s="92"/>
      <c r="M132" s="92"/>
      <c r="N132" s="104"/>
      <c r="O132" s="104"/>
      <c r="P132" s="104"/>
      <c r="Q132" s="104"/>
      <c r="R132" s="104"/>
      <c r="S132" s="104"/>
    </row>
    <row r="133" spans="1:19" s="81" customFormat="1" hidden="1" x14ac:dyDescent="0.3">
      <c r="A133" s="104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104"/>
      <c r="O133" s="104"/>
      <c r="P133" s="104"/>
      <c r="Q133" s="104"/>
      <c r="R133" s="104"/>
      <c r="S133" s="104"/>
    </row>
    <row r="134" spans="1:19" s="81" customFormat="1" hidden="1" x14ac:dyDescent="0.3">
      <c r="A134" s="104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104"/>
      <c r="O134" s="104"/>
      <c r="P134" s="104"/>
      <c r="Q134" s="104"/>
      <c r="R134" s="104"/>
      <c r="S134" s="104"/>
    </row>
    <row r="135" spans="1:19" s="81" customFormat="1" x14ac:dyDescent="0.3">
      <c r="A135" s="92"/>
      <c r="B135" s="92"/>
      <c r="C135" s="92"/>
      <c r="D135" s="92"/>
      <c r="E135" s="92"/>
      <c r="F135" s="92"/>
      <c r="G135" s="92"/>
      <c r="H135" s="92"/>
      <c r="I135" s="92"/>
      <c r="J135" s="93"/>
      <c r="K135" s="93"/>
      <c r="L135" s="93"/>
      <c r="M135" s="92"/>
      <c r="N135" s="104"/>
      <c r="O135" s="104"/>
      <c r="P135" s="104"/>
      <c r="Q135" s="104"/>
      <c r="R135" s="104"/>
      <c r="S135" s="104"/>
    </row>
    <row r="136" spans="1:19" s="81" customFormat="1" x14ac:dyDescent="0.3">
      <c r="A136" s="73" t="s">
        <v>104</v>
      </c>
      <c r="B136" s="92"/>
      <c r="C136" s="92"/>
      <c r="D136" s="92"/>
      <c r="E136" s="92"/>
      <c r="F136" s="92"/>
      <c r="G136" s="92"/>
      <c r="H136" s="92"/>
      <c r="I136" s="92"/>
      <c r="J136" s="93"/>
      <c r="K136" s="93"/>
      <c r="L136" s="93"/>
      <c r="M136" s="92"/>
      <c r="N136" s="104"/>
      <c r="O136" s="104"/>
      <c r="P136" s="104"/>
      <c r="Q136" s="104"/>
      <c r="R136" s="104"/>
      <c r="S136" s="104"/>
    </row>
    <row r="137" spans="1:19" s="81" customFormat="1" x14ac:dyDescent="0.3">
      <c r="A137" s="92"/>
      <c r="B137" s="92"/>
      <c r="C137" s="92"/>
      <c r="D137" s="92"/>
      <c r="E137" s="92"/>
      <c r="F137" s="92"/>
      <c r="G137" s="92"/>
      <c r="H137" s="92"/>
      <c r="I137" s="92"/>
      <c r="J137" s="93"/>
      <c r="K137" s="93"/>
      <c r="L137" s="93"/>
      <c r="M137" s="92"/>
      <c r="N137" s="104"/>
      <c r="O137" s="104"/>
      <c r="P137" s="104"/>
      <c r="Q137" s="104"/>
      <c r="R137" s="104"/>
      <c r="S137" s="104"/>
    </row>
    <row r="138" spans="1:19" s="81" customFormat="1" ht="30.75" customHeight="1" x14ac:dyDescent="0.3">
      <c r="A138" s="113" t="s">
        <v>151</v>
      </c>
      <c r="B138" s="114"/>
      <c r="C138" s="92"/>
      <c r="D138" s="113" t="s">
        <v>152</v>
      </c>
      <c r="E138" s="113"/>
      <c r="F138" s="92"/>
      <c r="G138" s="115" t="s">
        <v>155</v>
      </c>
      <c r="H138" s="116"/>
      <c r="I138" s="92"/>
      <c r="J138" s="117"/>
      <c r="K138" s="117"/>
      <c r="L138" s="92"/>
      <c r="M138" s="92"/>
      <c r="N138" s="104"/>
      <c r="O138" s="104"/>
      <c r="P138" s="104"/>
      <c r="Q138" s="104"/>
      <c r="R138" s="104"/>
      <c r="S138" s="104"/>
    </row>
    <row r="139" spans="1:19" s="81" customFormat="1" x14ac:dyDescent="0.3">
      <c r="A139" s="89" t="s">
        <v>107</v>
      </c>
      <c r="B139" s="94">
        <f>IF(AND(B127=0,B132=0),0,IF(OR(B98="Middle School",B98="Middle School, Magnet"),VLOOKUP(B127,'norm tables'!DW:DY,3,TRUE),0))</f>
        <v>0</v>
      </c>
      <c r="C139" s="92"/>
      <c r="D139" s="89" t="s">
        <v>107</v>
      </c>
      <c r="E139" s="94">
        <f>IF(AND(B127=0,B132=0),0,IF(OR(B98="Senior High School",B98="Senior High School, Magnet"),VLOOKUP(B127,'norm tables'!EE:EG,3,TRUE),0))</f>
        <v>0</v>
      </c>
      <c r="F139" s="92"/>
      <c r="G139" s="89" t="s">
        <v>107</v>
      </c>
      <c r="H139" s="94">
        <f>IF(AND(B127=0,B132=0),0,IF(OR(B98="Span School",B98="Span Magnet School"),E132,0))</f>
        <v>0</v>
      </c>
      <c r="I139" s="92"/>
      <c r="J139" s="95"/>
      <c r="K139" s="93"/>
      <c r="L139" s="92"/>
      <c r="M139" s="92"/>
      <c r="N139" s="104"/>
      <c r="O139" s="104"/>
      <c r="P139" s="104"/>
      <c r="Q139" s="104"/>
      <c r="R139" s="104"/>
      <c r="S139" s="104"/>
    </row>
    <row r="140" spans="1:19" s="81" customFormat="1" x14ac:dyDescent="0.3">
      <c r="A140" s="92"/>
      <c r="B140" s="92"/>
      <c r="C140" s="92"/>
      <c r="D140" s="92"/>
      <c r="E140" s="92"/>
      <c r="F140" s="92"/>
      <c r="G140" s="92"/>
      <c r="H140" s="92"/>
      <c r="I140" s="92"/>
      <c r="J140" s="93"/>
      <c r="K140" s="93"/>
      <c r="L140" s="92"/>
      <c r="M140" s="92"/>
      <c r="N140" s="104"/>
      <c r="O140" s="104"/>
      <c r="P140" s="104"/>
      <c r="Q140" s="104"/>
      <c r="R140" s="104"/>
      <c r="S140" s="104"/>
    </row>
    <row r="141" spans="1:19" s="81" customFormat="1" ht="42.75" customHeight="1" x14ac:dyDescent="0.3">
      <c r="A141" s="113" t="s">
        <v>153</v>
      </c>
      <c r="B141" s="113"/>
      <c r="C141" s="92"/>
      <c r="D141" s="113" t="s">
        <v>154</v>
      </c>
      <c r="E141" s="113"/>
      <c r="F141" s="92"/>
      <c r="G141" s="115" t="s">
        <v>156</v>
      </c>
      <c r="H141" s="116"/>
      <c r="I141" s="92"/>
      <c r="J141" s="117"/>
      <c r="K141" s="117"/>
      <c r="L141" s="92"/>
      <c r="M141" s="92"/>
      <c r="N141" s="104"/>
      <c r="O141" s="104"/>
      <c r="P141" s="104"/>
      <c r="Q141" s="104"/>
      <c r="R141" s="104"/>
      <c r="S141" s="104"/>
    </row>
    <row r="142" spans="1:19" s="81" customFormat="1" x14ac:dyDescent="0.3">
      <c r="A142" s="89" t="s">
        <v>107</v>
      </c>
      <c r="B142" s="94">
        <f>IF(AND(B127=0,B132=0),0,IF(OR(B98="Middle School",B98="Middle School, Magnet"),VLOOKUP(B127,'norm tables'!EA:EC,3,TRUE),0))</f>
        <v>0</v>
      </c>
      <c r="C142" s="92"/>
      <c r="D142" s="89" t="s">
        <v>107</v>
      </c>
      <c r="E142" s="94">
        <f>IF(AND(B127=0,B132=0),0,IF(OR(B98="Senior High School",B98="Senior High School, Magnet"),VLOOKUP(B127,'norm tables'!EI:EK,3,TRUE),0))</f>
        <v>0</v>
      </c>
      <c r="F142" s="92"/>
      <c r="G142" s="89" t="s">
        <v>107</v>
      </c>
      <c r="H142" s="94">
        <f>IF(AND(B127=0,B132=0),0,IF(OR(B98="Span School",B98="Span Magnet School"),G132,0))</f>
        <v>0</v>
      </c>
      <c r="I142" s="92"/>
      <c r="J142" s="95"/>
      <c r="K142" s="93"/>
      <c r="L142" s="92"/>
      <c r="M142" s="92"/>
      <c r="N142" s="104"/>
      <c r="O142" s="104"/>
      <c r="P142" s="104"/>
      <c r="Q142" s="104"/>
      <c r="R142" s="104"/>
      <c r="S142" s="104"/>
    </row>
    <row r="143" spans="1:19" s="81" customFormat="1" x14ac:dyDescent="0.3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104"/>
      <c r="O143" s="104"/>
      <c r="P143" s="104"/>
      <c r="Q143" s="104"/>
      <c r="R143" s="104"/>
      <c r="S143" s="104"/>
    </row>
    <row r="144" spans="1:19" x14ac:dyDescent="0.3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100"/>
      <c r="O144" s="100"/>
      <c r="P144" s="100"/>
      <c r="Q144" s="100"/>
      <c r="R144" s="100"/>
      <c r="S144" s="100"/>
    </row>
    <row r="145" spans="1:19" x14ac:dyDescent="0.3">
      <c r="A145" s="97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96"/>
      <c r="O145" s="96"/>
      <c r="P145" s="96"/>
      <c r="Q145" s="96"/>
      <c r="R145" s="96"/>
      <c r="S145" s="96"/>
    </row>
    <row r="146" spans="1:19" x14ac:dyDescent="0.3">
      <c r="A146" s="91"/>
    </row>
    <row r="147" spans="1:19" x14ac:dyDescent="0.3">
      <c r="A147" s="91"/>
    </row>
    <row r="148" spans="1:19" x14ac:dyDescent="0.3">
      <c r="A148" s="91"/>
    </row>
    <row r="149" spans="1:19" x14ac:dyDescent="0.3">
      <c r="A149" s="91"/>
    </row>
    <row r="150" spans="1:19" x14ac:dyDescent="0.3">
      <c r="A150" s="91"/>
    </row>
    <row r="151" spans="1:19" x14ac:dyDescent="0.3">
      <c r="A151" s="91"/>
    </row>
    <row r="152" spans="1:19" x14ac:dyDescent="0.3">
      <c r="A152" s="91"/>
    </row>
    <row r="153" spans="1:19" x14ac:dyDescent="0.3">
      <c r="A153" s="91"/>
    </row>
  </sheetData>
  <sheetProtection password="CCF7" sheet="1" objects="1" scenarios="1"/>
  <mergeCells count="20">
    <mergeCell ref="A138:B138"/>
    <mergeCell ref="D138:E138"/>
    <mergeCell ref="G138:H138"/>
    <mergeCell ref="J138:K138"/>
    <mergeCell ref="A141:B141"/>
    <mergeCell ref="D141:E141"/>
    <mergeCell ref="G141:H141"/>
    <mergeCell ref="J141:K141"/>
    <mergeCell ref="A84:B84"/>
    <mergeCell ref="D84:E84"/>
    <mergeCell ref="G84:H84"/>
    <mergeCell ref="J84:K84"/>
    <mergeCell ref="D11:E11"/>
    <mergeCell ref="A11:B11"/>
    <mergeCell ref="G11:H11"/>
    <mergeCell ref="J11:K11"/>
    <mergeCell ref="A48:B48"/>
    <mergeCell ref="D48:E48"/>
    <mergeCell ref="G48:H48"/>
    <mergeCell ref="J48:K48"/>
  </mergeCells>
  <pageMargins left="0.25" right="0.25" top="0.75" bottom="0.75" header="0.3" footer="0.3"/>
  <pageSetup paperSize="5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type'!$A$2:$A$10</xm:f>
          </x14:formula1>
          <xm:sqref>B98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K144"/>
  <sheetViews>
    <sheetView topLeftCell="CI1" workbookViewId="0">
      <selection activeCell="EB23" sqref="EB23"/>
    </sheetView>
  </sheetViews>
  <sheetFormatPr defaultRowHeight="14.4" x14ac:dyDescent="0.3"/>
  <cols>
    <col min="92" max="92" width="12.109375" customWidth="1"/>
    <col min="105" max="105" width="6.88671875" customWidth="1"/>
    <col min="127" max="140" width="9.109375" style="64"/>
    <col min="141" max="141" width="9.109375" style="57"/>
  </cols>
  <sheetData>
    <row r="1" spans="1:141" ht="46.5" customHeight="1" x14ac:dyDescent="0.3">
      <c r="A1" s="118" t="s">
        <v>17</v>
      </c>
      <c r="B1" s="118"/>
      <c r="C1" s="118"/>
      <c r="D1" s="1"/>
      <c r="E1" s="118" t="s">
        <v>18</v>
      </c>
      <c r="F1" s="118"/>
      <c r="G1" s="118"/>
      <c r="H1" s="1"/>
      <c r="I1" s="118" t="s">
        <v>19</v>
      </c>
      <c r="J1" s="118"/>
      <c r="K1" s="118"/>
      <c r="L1" s="1"/>
      <c r="M1" s="118" t="s">
        <v>20</v>
      </c>
      <c r="N1" s="118"/>
      <c r="O1" s="118"/>
      <c r="P1" s="1"/>
      <c r="Q1" s="118" t="s">
        <v>21</v>
      </c>
      <c r="R1" s="118"/>
      <c r="S1" s="118"/>
      <c r="U1" s="118" t="s">
        <v>22</v>
      </c>
      <c r="V1" s="118"/>
      <c r="W1" s="118"/>
      <c r="X1" s="1"/>
      <c r="Y1" s="118" t="s">
        <v>23</v>
      </c>
      <c r="Z1" s="118"/>
      <c r="AA1" s="118"/>
      <c r="AB1" s="1"/>
      <c r="AC1" s="118" t="s">
        <v>24</v>
      </c>
      <c r="AD1" s="118"/>
      <c r="AE1" s="118"/>
      <c r="AF1" s="1"/>
      <c r="AG1" s="118" t="s">
        <v>25</v>
      </c>
      <c r="AH1" s="118"/>
      <c r="AI1" s="118"/>
      <c r="AJ1" s="1"/>
      <c r="AK1" s="118" t="s">
        <v>26</v>
      </c>
      <c r="AL1" s="118"/>
      <c r="AM1" s="118"/>
      <c r="AO1" s="118" t="s">
        <v>27</v>
      </c>
      <c r="AP1" s="118"/>
      <c r="AQ1" s="118"/>
      <c r="AR1" s="1"/>
      <c r="AS1" s="118" t="s">
        <v>28</v>
      </c>
      <c r="AT1" s="118"/>
      <c r="AU1" s="118"/>
      <c r="AV1" s="1"/>
      <c r="AW1" s="118" t="s">
        <v>29</v>
      </c>
      <c r="AX1" s="118"/>
      <c r="AY1" s="118"/>
      <c r="AZ1" s="1"/>
      <c r="BA1" s="118" t="s">
        <v>30</v>
      </c>
      <c r="BB1" s="118"/>
      <c r="BC1" s="118"/>
      <c r="BD1" s="1"/>
      <c r="BE1" s="118" t="s">
        <v>31</v>
      </c>
      <c r="BF1" s="118"/>
      <c r="BG1" s="118"/>
      <c r="BI1" s="119" t="s">
        <v>32</v>
      </c>
      <c r="BJ1" s="120"/>
      <c r="BK1" s="120"/>
      <c r="BL1" s="17" t="s">
        <v>33</v>
      </c>
      <c r="BM1" s="1"/>
      <c r="BN1" s="119" t="s">
        <v>34</v>
      </c>
      <c r="BO1" s="120"/>
      <c r="BP1" s="120"/>
      <c r="BQ1" s="17" t="s">
        <v>33</v>
      </c>
      <c r="BR1" s="17"/>
      <c r="BS1" s="18"/>
      <c r="BT1" s="119" t="s">
        <v>35</v>
      </c>
      <c r="BU1" s="120"/>
      <c r="BV1" s="120"/>
      <c r="BW1" s="19"/>
      <c r="BX1" s="1"/>
      <c r="BY1" s="119" t="s">
        <v>36</v>
      </c>
      <c r="BZ1" s="120"/>
      <c r="CA1" s="120"/>
      <c r="CB1" s="17" t="s">
        <v>33</v>
      </c>
      <c r="CC1" s="1"/>
      <c r="CD1" s="119" t="s">
        <v>37</v>
      </c>
      <c r="CE1" s="120"/>
      <c r="CF1" s="120"/>
      <c r="CG1" s="17" t="s">
        <v>33</v>
      </c>
      <c r="CI1" t="s">
        <v>68</v>
      </c>
      <c r="CL1" s="45" t="s">
        <v>69</v>
      </c>
      <c r="CM1" s="45" t="s">
        <v>70</v>
      </c>
      <c r="CN1" s="59" t="s">
        <v>123</v>
      </c>
      <c r="CO1" s="45" t="s">
        <v>67</v>
      </c>
      <c r="CQ1" t="s">
        <v>164</v>
      </c>
      <c r="CT1" s="45" t="s">
        <v>69</v>
      </c>
      <c r="CU1" s="45" t="s">
        <v>70</v>
      </c>
      <c r="CV1" s="45" t="s">
        <v>123</v>
      </c>
      <c r="CW1" s="45" t="s">
        <v>67</v>
      </c>
      <c r="CY1" t="s">
        <v>165</v>
      </c>
      <c r="DB1" s="45" t="s">
        <v>69</v>
      </c>
      <c r="DC1" s="45" t="s">
        <v>70</v>
      </c>
      <c r="DD1" s="45" t="s">
        <v>123</v>
      </c>
      <c r="DE1" s="45" t="s">
        <v>67</v>
      </c>
      <c r="DH1" t="s">
        <v>66</v>
      </c>
      <c r="DK1" t="s">
        <v>62</v>
      </c>
      <c r="DL1" t="s">
        <v>64</v>
      </c>
      <c r="DM1" t="s">
        <v>67</v>
      </c>
      <c r="DO1" t="s">
        <v>65</v>
      </c>
      <c r="DR1" t="s">
        <v>62</v>
      </c>
      <c r="DS1" t="s">
        <v>63</v>
      </c>
      <c r="DT1" t="s">
        <v>64</v>
      </c>
      <c r="DU1" t="s">
        <v>67</v>
      </c>
      <c r="DW1" t="s">
        <v>147</v>
      </c>
      <c r="DX1" s="63"/>
      <c r="DY1" s="62"/>
      <c r="DZ1" s="62"/>
      <c r="EA1" t="s">
        <v>146</v>
      </c>
      <c r="ED1" s="62"/>
      <c r="EE1" t="s">
        <v>148</v>
      </c>
      <c r="EF1" s="63"/>
      <c r="EG1" s="62"/>
      <c r="EI1" t="s">
        <v>149</v>
      </c>
    </row>
    <row r="2" spans="1:141" x14ac:dyDescent="0.3">
      <c r="A2" s="2"/>
      <c r="B2" s="3"/>
      <c r="C2" s="2">
        <v>32</v>
      </c>
      <c r="D2" s="4"/>
      <c r="E2" s="2"/>
      <c r="F2" s="3"/>
      <c r="G2" s="2">
        <v>24</v>
      </c>
      <c r="H2" s="4"/>
      <c r="I2" s="2"/>
      <c r="J2" s="3"/>
      <c r="K2" s="2">
        <v>29.5</v>
      </c>
      <c r="L2" s="4"/>
      <c r="M2" s="2"/>
      <c r="N2" s="3"/>
      <c r="O2" s="2">
        <v>29.5</v>
      </c>
      <c r="P2" s="4"/>
      <c r="Q2" s="2"/>
      <c r="R2" s="3"/>
      <c r="S2" s="2">
        <v>32</v>
      </c>
      <c r="U2" s="2"/>
      <c r="V2" s="3"/>
      <c r="W2" s="2">
        <v>39</v>
      </c>
      <c r="X2" s="4"/>
      <c r="Y2" s="2"/>
      <c r="Z2" s="3"/>
      <c r="AA2" s="2">
        <v>30.5</v>
      </c>
      <c r="AB2" s="4"/>
      <c r="AC2" s="2"/>
      <c r="AD2" s="3"/>
      <c r="AE2" s="2">
        <v>36</v>
      </c>
      <c r="AF2" s="4"/>
      <c r="AG2" s="2"/>
      <c r="AH2" s="3"/>
      <c r="AI2" s="2">
        <v>30.5</v>
      </c>
      <c r="AJ2" s="4"/>
      <c r="AK2" s="2"/>
      <c r="AL2" s="3"/>
      <c r="AM2" s="2">
        <v>34</v>
      </c>
      <c r="AO2" s="11">
        <v>42.5</v>
      </c>
      <c r="AP2" s="11">
        <v>42.5</v>
      </c>
      <c r="AQ2" s="11"/>
      <c r="AR2" s="12"/>
      <c r="AS2" s="11">
        <v>34</v>
      </c>
      <c r="AT2" s="11">
        <v>42.5</v>
      </c>
      <c r="AU2" s="11"/>
      <c r="AV2" s="12"/>
      <c r="AW2" s="11">
        <v>39.5</v>
      </c>
      <c r="AX2" s="11">
        <v>42.5</v>
      </c>
      <c r="AY2" s="11"/>
      <c r="AZ2" s="12"/>
      <c r="BA2" s="11">
        <v>34</v>
      </c>
      <c r="BB2" s="11">
        <v>34</v>
      </c>
      <c r="BC2" s="11"/>
      <c r="BD2" s="12"/>
      <c r="BE2" s="11">
        <v>36.5</v>
      </c>
      <c r="BF2" s="11">
        <v>36.5</v>
      </c>
      <c r="BG2" s="11"/>
      <c r="BI2" s="20"/>
      <c r="BJ2" s="21">
        <v>42.5</v>
      </c>
      <c r="BK2" s="22">
        <f>BJ2/6*5</f>
        <v>35.416666666666664</v>
      </c>
      <c r="BL2" s="23"/>
      <c r="BM2" s="1"/>
      <c r="BN2" s="24"/>
      <c r="BO2" s="25"/>
      <c r="BP2" s="26">
        <v>4.7058823529411769E-3</v>
      </c>
      <c r="BQ2" s="27"/>
      <c r="BR2" s="28"/>
      <c r="BS2" s="29"/>
      <c r="BT2" s="24"/>
      <c r="BU2" s="25"/>
      <c r="BV2" s="26">
        <v>1.4296351451973191E-3</v>
      </c>
      <c r="BW2" s="27"/>
      <c r="BX2" s="1"/>
      <c r="BY2" s="20"/>
      <c r="BZ2" s="21">
        <v>34</v>
      </c>
      <c r="CA2" s="22">
        <f>BZ2/6*5</f>
        <v>28.333333333333336</v>
      </c>
      <c r="CB2" s="23"/>
      <c r="CC2" s="1"/>
      <c r="CD2" s="20"/>
      <c r="CE2" s="21">
        <v>36.5</v>
      </c>
      <c r="CF2" s="22">
        <f>CE2/6*5</f>
        <v>30.416666666666664</v>
      </c>
      <c r="CG2" s="23"/>
      <c r="CI2">
        <v>0</v>
      </c>
      <c r="CK2">
        <v>0</v>
      </c>
      <c r="CL2">
        <v>0</v>
      </c>
      <c r="CM2">
        <v>0</v>
      </c>
      <c r="CN2">
        <v>0</v>
      </c>
      <c r="CO2">
        <v>0</v>
      </c>
      <c r="CQ2">
        <v>0</v>
      </c>
      <c r="CS2">
        <v>0</v>
      </c>
      <c r="CT2">
        <v>0</v>
      </c>
      <c r="CU2">
        <v>0</v>
      </c>
      <c r="CV2">
        <v>0</v>
      </c>
      <c r="CW2">
        <v>0</v>
      </c>
      <c r="CY2">
        <v>0</v>
      </c>
      <c r="DA2">
        <v>0</v>
      </c>
      <c r="DB2">
        <v>0</v>
      </c>
      <c r="DC2">
        <v>0</v>
      </c>
      <c r="DD2">
        <v>0</v>
      </c>
      <c r="DE2">
        <v>0</v>
      </c>
      <c r="DH2">
        <v>0</v>
      </c>
      <c r="DJ2">
        <v>0</v>
      </c>
      <c r="DK2">
        <v>0</v>
      </c>
      <c r="DL2">
        <v>0</v>
      </c>
      <c r="DM2">
        <v>0</v>
      </c>
      <c r="DO2">
        <v>0</v>
      </c>
      <c r="DQ2">
        <v>0</v>
      </c>
      <c r="DR2">
        <v>0</v>
      </c>
      <c r="DS2">
        <v>0</v>
      </c>
      <c r="DT2">
        <v>0</v>
      </c>
      <c r="DU2">
        <v>0</v>
      </c>
      <c r="DW2" s="64">
        <v>0</v>
      </c>
      <c r="DX2" s="64">
        <v>0</v>
      </c>
      <c r="DY2" s="64">
        <v>0</v>
      </c>
      <c r="DZ2" s="63"/>
      <c r="EA2" s="64">
        <v>0</v>
      </c>
      <c r="EB2" s="64">
        <v>0</v>
      </c>
      <c r="EC2" s="64">
        <v>0</v>
      </c>
      <c r="ED2" s="63"/>
      <c r="EE2" s="64">
        <v>0</v>
      </c>
      <c r="EF2" s="64">
        <v>0</v>
      </c>
      <c r="EG2" s="64">
        <v>0</v>
      </c>
      <c r="EI2" s="64">
        <v>0</v>
      </c>
      <c r="EJ2" s="64">
        <v>0</v>
      </c>
      <c r="EK2" s="57">
        <v>0</v>
      </c>
    </row>
    <row r="3" spans="1:141" x14ac:dyDescent="0.3">
      <c r="A3" s="5">
        <v>-1</v>
      </c>
      <c r="B3" s="6">
        <v>0</v>
      </c>
      <c r="C3" s="7">
        <v>0</v>
      </c>
      <c r="D3" s="8"/>
      <c r="E3" s="5">
        <v>-1</v>
      </c>
      <c r="F3" s="6">
        <v>0</v>
      </c>
      <c r="G3" s="7">
        <v>0</v>
      </c>
      <c r="H3" s="8"/>
      <c r="I3" s="5">
        <v>-1</v>
      </c>
      <c r="J3" s="6">
        <v>0</v>
      </c>
      <c r="K3" s="7">
        <v>0</v>
      </c>
      <c r="L3" s="8"/>
      <c r="M3" s="5">
        <v>-1</v>
      </c>
      <c r="N3" s="6">
        <v>0</v>
      </c>
      <c r="O3" s="7">
        <v>0</v>
      </c>
      <c r="P3" s="8"/>
      <c r="Q3" s="5">
        <v>-1</v>
      </c>
      <c r="R3" s="6">
        <v>0</v>
      </c>
      <c r="S3" s="7">
        <v>0</v>
      </c>
      <c r="U3" s="5">
        <v>-1</v>
      </c>
      <c r="V3" s="6">
        <v>0</v>
      </c>
      <c r="W3" s="7">
        <v>0</v>
      </c>
      <c r="X3" s="8"/>
      <c r="Y3" s="5">
        <v>-1</v>
      </c>
      <c r="Z3" s="6">
        <v>0</v>
      </c>
      <c r="AA3" s="7">
        <v>0</v>
      </c>
      <c r="AB3" s="8"/>
      <c r="AC3" s="5">
        <v>-1</v>
      </c>
      <c r="AD3" s="6">
        <v>0</v>
      </c>
      <c r="AE3" s="7">
        <v>0</v>
      </c>
      <c r="AF3" s="8"/>
      <c r="AG3" s="5">
        <v>-1</v>
      </c>
      <c r="AH3" s="6">
        <v>0</v>
      </c>
      <c r="AI3" s="7">
        <v>0</v>
      </c>
      <c r="AJ3" s="8"/>
      <c r="AK3" s="5">
        <v>-1</v>
      </c>
      <c r="AL3" s="6">
        <v>0</v>
      </c>
      <c r="AM3" s="7">
        <v>0</v>
      </c>
      <c r="AO3" s="13"/>
      <c r="AP3" s="14"/>
      <c r="AQ3" s="15">
        <f>ROUND((1/((2/AP2)+(4/AO2)))*5,2)</f>
        <v>35.42</v>
      </c>
      <c r="AR3" s="12"/>
      <c r="AS3" s="13"/>
      <c r="AT3" s="16"/>
      <c r="AU3" s="15">
        <f>ROUND((1/((2/AT2)+(4/AS2)))*5,2)</f>
        <v>30.36</v>
      </c>
      <c r="AV3" s="12"/>
      <c r="AW3" s="13"/>
      <c r="AX3" s="14"/>
      <c r="AY3" s="15">
        <f>ROUND((1/((2/AX2)+(4/AW2)))*5,2)</f>
        <v>33.71</v>
      </c>
      <c r="AZ3" s="12"/>
      <c r="BA3" s="13"/>
      <c r="BB3" s="16"/>
      <c r="BC3" s="15">
        <f>ROUND((1/((2/BB2)+(4/BA2)))*5,2)</f>
        <v>28.33</v>
      </c>
      <c r="BD3" s="12"/>
      <c r="BE3" s="13"/>
      <c r="BF3" s="16"/>
      <c r="BG3" s="15">
        <f>ROUND((1/((2/BF2)+(4/BE2)))*5,2)</f>
        <v>30.42</v>
      </c>
      <c r="BI3" s="30">
        <v>-1</v>
      </c>
      <c r="BJ3" s="31">
        <v>0</v>
      </c>
      <c r="BK3" s="32">
        <v>0</v>
      </c>
      <c r="BL3" s="33"/>
      <c r="BM3" s="8"/>
      <c r="BN3" s="34">
        <v>-1</v>
      </c>
      <c r="BO3" s="35">
        <v>0</v>
      </c>
      <c r="BP3" s="32">
        <v>0</v>
      </c>
      <c r="BQ3" s="36"/>
      <c r="BR3" s="37"/>
      <c r="BS3" s="31"/>
      <c r="BT3" s="34">
        <v>-1</v>
      </c>
      <c r="BU3" s="35">
        <v>0</v>
      </c>
      <c r="BV3" s="32">
        <v>0</v>
      </c>
      <c r="BW3" s="36"/>
      <c r="BX3" s="8"/>
      <c r="BY3" s="30">
        <v>-1</v>
      </c>
      <c r="BZ3" s="31">
        <v>0</v>
      </c>
      <c r="CA3" s="32">
        <v>0</v>
      </c>
      <c r="CB3" s="33"/>
      <c r="CC3" s="8"/>
      <c r="CD3" s="30">
        <v>-1</v>
      </c>
      <c r="CE3" s="31">
        <v>0</v>
      </c>
      <c r="CF3" s="32">
        <v>0</v>
      </c>
      <c r="CG3" s="33"/>
      <c r="CI3">
        <v>1</v>
      </c>
      <c r="CJ3" t="s">
        <v>61</v>
      </c>
      <c r="CK3">
        <v>300</v>
      </c>
      <c r="CL3">
        <v>1</v>
      </c>
      <c r="CM3">
        <v>0.5</v>
      </c>
      <c r="CN3">
        <v>0</v>
      </c>
      <c r="CO3">
        <v>1.5</v>
      </c>
      <c r="CQ3">
        <v>1</v>
      </c>
      <c r="CR3" t="s">
        <v>61</v>
      </c>
      <c r="CS3">
        <v>550</v>
      </c>
      <c r="CT3">
        <v>1</v>
      </c>
      <c r="CU3">
        <v>0.5</v>
      </c>
      <c r="CV3">
        <v>0</v>
      </c>
      <c r="CW3">
        <v>1.5</v>
      </c>
      <c r="CY3">
        <v>1</v>
      </c>
      <c r="CZ3" t="s">
        <v>61</v>
      </c>
      <c r="DA3">
        <v>550</v>
      </c>
      <c r="DB3">
        <v>1</v>
      </c>
      <c r="DC3">
        <v>0.5</v>
      </c>
      <c r="DD3">
        <v>0</v>
      </c>
      <c r="DE3">
        <v>1.5</v>
      </c>
      <c r="DH3" s="44">
        <v>1</v>
      </c>
      <c r="DI3" t="s">
        <v>61</v>
      </c>
      <c r="DJ3" s="44">
        <v>1109</v>
      </c>
      <c r="DK3" s="44">
        <v>1</v>
      </c>
      <c r="DL3">
        <v>0</v>
      </c>
      <c r="DM3" s="44">
        <f>DK3+DL3</f>
        <v>1</v>
      </c>
      <c r="DO3">
        <v>1</v>
      </c>
      <c r="DP3" t="s">
        <v>61</v>
      </c>
      <c r="DQ3">
        <v>799</v>
      </c>
      <c r="DR3">
        <v>1</v>
      </c>
      <c r="DS3">
        <v>0</v>
      </c>
      <c r="DT3">
        <v>0</v>
      </c>
      <c r="DU3">
        <f>SUM(DR3:DT3)</f>
        <v>1</v>
      </c>
      <c r="DW3" s="64">
        <v>1</v>
      </c>
      <c r="DX3" s="64">
        <v>395</v>
      </c>
      <c r="DY3" s="64">
        <v>0.5</v>
      </c>
      <c r="DZ3" s="63"/>
      <c r="EA3" s="64">
        <v>1</v>
      </c>
      <c r="EB3" s="64">
        <v>445</v>
      </c>
      <c r="EC3" s="64">
        <v>0.5</v>
      </c>
      <c r="ED3" s="63"/>
      <c r="EE3" s="64">
        <v>1</v>
      </c>
      <c r="EF3" s="64">
        <v>345</v>
      </c>
      <c r="EG3" s="64">
        <v>0.5</v>
      </c>
      <c r="EI3" s="64">
        <v>1</v>
      </c>
      <c r="EJ3" s="64">
        <v>395</v>
      </c>
      <c r="EK3" s="57">
        <v>0.5</v>
      </c>
    </row>
    <row r="4" spans="1:141" x14ac:dyDescent="0.3">
      <c r="A4" s="5">
        <v>1</v>
      </c>
      <c r="B4" s="6">
        <f t="shared" ref="B4:B67" si="0">C4*C$2</f>
        <v>32</v>
      </c>
      <c r="C4" s="7">
        <v>1</v>
      </c>
      <c r="D4" s="8"/>
      <c r="E4" s="5">
        <v>1</v>
      </c>
      <c r="F4" s="6">
        <f t="shared" ref="F4:F67" si="1">G4*G$2</f>
        <v>24</v>
      </c>
      <c r="G4" s="7">
        <v>1</v>
      </c>
      <c r="H4" s="8"/>
      <c r="I4" s="5">
        <v>1</v>
      </c>
      <c r="J4" s="6">
        <f>ROUND(K4*K$2,0)</f>
        <v>30</v>
      </c>
      <c r="K4" s="7">
        <v>1</v>
      </c>
      <c r="L4" s="8"/>
      <c r="M4" s="5">
        <v>1</v>
      </c>
      <c r="N4" s="6">
        <f t="shared" ref="N4:N67" si="2">O4*O$2</f>
        <v>29.5</v>
      </c>
      <c r="O4" s="7">
        <v>1</v>
      </c>
      <c r="P4" s="8"/>
      <c r="Q4" s="5">
        <v>1</v>
      </c>
      <c r="R4" s="6">
        <f>ROUND(S4*S$2,0)</f>
        <v>32</v>
      </c>
      <c r="S4" s="7">
        <v>1</v>
      </c>
      <c r="U4" s="5">
        <v>1</v>
      </c>
      <c r="V4" s="6">
        <f>W$2*W4</f>
        <v>39</v>
      </c>
      <c r="W4" s="7">
        <v>1</v>
      </c>
      <c r="X4" s="8"/>
      <c r="Y4" s="5">
        <v>1</v>
      </c>
      <c r="Z4" s="6">
        <f>ROUND(AA$2*AA4,0)</f>
        <v>31</v>
      </c>
      <c r="AA4" s="7">
        <v>1</v>
      </c>
      <c r="AB4" s="8"/>
      <c r="AC4" s="5">
        <v>1</v>
      </c>
      <c r="AD4" s="6">
        <f>AE$2*AE4</f>
        <v>36</v>
      </c>
      <c r="AE4" s="7">
        <v>1</v>
      </c>
      <c r="AF4" s="8"/>
      <c r="AG4" s="5">
        <v>1</v>
      </c>
      <c r="AH4" s="6">
        <f>ROUND(AI$2*AI4,0)</f>
        <v>31</v>
      </c>
      <c r="AI4" s="7">
        <v>1</v>
      </c>
      <c r="AJ4" s="8"/>
      <c r="AK4" s="5">
        <v>1</v>
      </c>
      <c r="AL4" s="6">
        <f>AM$2*AM4</f>
        <v>34</v>
      </c>
      <c r="AM4" s="7">
        <v>1</v>
      </c>
      <c r="AO4" s="5">
        <v>-1</v>
      </c>
      <c r="AP4" s="6">
        <v>0</v>
      </c>
      <c r="AQ4" s="9">
        <v>0</v>
      </c>
      <c r="AR4" s="8"/>
      <c r="AS4" s="5">
        <v>-1</v>
      </c>
      <c r="AT4" s="6">
        <v>0</v>
      </c>
      <c r="AU4" s="7">
        <v>0</v>
      </c>
      <c r="AV4" s="8"/>
      <c r="AW4" s="5">
        <v>-1</v>
      </c>
      <c r="AX4" s="6">
        <v>0</v>
      </c>
      <c r="AY4" s="7">
        <v>0</v>
      </c>
      <c r="AZ4" s="8"/>
      <c r="BA4" s="5">
        <v>-1</v>
      </c>
      <c r="BB4" s="6">
        <v>0</v>
      </c>
      <c r="BC4" s="7">
        <v>0</v>
      </c>
      <c r="BD4" s="8"/>
      <c r="BE4" s="5">
        <v>-1</v>
      </c>
      <c r="BF4" s="6">
        <v>0</v>
      </c>
      <c r="BG4" s="7">
        <v>0</v>
      </c>
      <c r="BI4" s="30">
        <v>1</v>
      </c>
      <c r="BJ4" s="31">
        <f>ROUNDDOWN(BK$2*BK4,0)+BL4</f>
        <v>40</v>
      </c>
      <c r="BK4" s="32">
        <v>1</v>
      </c>
      <c r="BL4" s="33">
        <v>5</v>
      </c>
      <c r="BM4" s="8"/>
      <c r="BN4" s="34">
        <v>1</v>
      </c>
      <c r="BO4" s="35">
        <f>ROUND(BP4/BP$2,-1)+BQ4</f>
        <v>240</v>
      </c>
      <c r="BP4" s="32">
        <v>1</v>
      </c>
      <c r="BQ4" s="36">
        <v>30</v>
      </c>
      <c r="BR4" s="37"/>
      <c r="BS4" s="31"/>
      <c r="BT4" s="34">
        <v>1</v>
      </c>
      <c r="BU4" s="35">
        <f>ROUND(BV4/BV$2,-1)+BW4</f>
        <v>730</v>
      </c>
      <c r="BV4" s="32">
        <v>1</v>
      </c>
      <c r="BW4" s="36">
        <v>30</v>
      </c>
      <c r="BX4" s="8"/>
      <c r="BY4" s="30">
        <v>1</v>
      </c>
      <c r="BZ4" s="31">
        <f>ROUNDDOWN(CA$2*CA4,0)+CB4</f>
        <v>33</v>
      </c>
      <c r="CA4" s="32">
        <v>1</v>
      </c>
      <c r="CB4" s="33">
        <v>5</v>
      </c>
      <c r="CC4" s="8"/>
      <c r="CD4" s="30">
        <v>1</v>
      </c>
      <c r="CE4" s="31">
        <f>ROUNDDOWN(CF$2*CF4,0)+CG4</f>
        <v>35</v>
      </c>
      <c r="CF4" s="32">
        <v>1</v>
      </c>
      <c r="CG4" s="33">
        <v>5</v>
      </c>
      <c r="CI4">
        <v>301</v>
      </c>
      <c r="CJ4" t="s">
        <v>61</v>
      </c>
      <c r="CK4">
        <v>749</v>
      </c>
      <c r="CL4">
        <v>1</v>
      </c>
      <c r="CM4">
        <v>1</v>
      </c>
      <c r="CN4">
        <v>0</v>
      </c>
      <c r="CO4">
        <v>2</v>
      </c>
      <c r="CQ4">
        <v>551</v>
      </c>
      <c r="CR4" t="s">
        <v>61</v>
      </c>
      <c r="CS4">
        <v>700</v>
      </c>
      <c r="CT4">
        <v>1</v>
      </c>
      <c r="CU4">
        <v>0.5</v>
      </c>
      <c r="CV4">
        <v>0.5</v>
      </c>
      <c r="CW4">
        <v>2</v>
      </c>
      <c r="CY4">
        <v>551</v>
      </c>
      <c r="CZ4" t="s">
        <v>61</v>
      </c>
      <c r="DA4">
        <v>700</v>
      </c>
      <c r="DB4">
        <v>1</v>
      </c>
      <c r="DC4">
        <v>0.5</v>
      </c>
      <c r="DD4">
        <v>0.5</v>
      </c>
      <c r="DE4">
        <v>2</v>
      </c>
      <c r="DH4" s="44">
        <v>1110</v>
      </c>
      <c r="DI4" t="s">
        <v>61</v>
      </c>
      <c r="DJ4" s="44">
        <v>1809</v>
      </c>
      <c r="DK4">
        <v>1</v>
      </c>
      <c r="DL4">
        <v>1</v>
      </c>
      <c r="DM4" s="44">
        <f t="shared" ref="DM4:DM6" si="3">DK4+DL4</f>
        <v>2</v>
      </c>
      <c r="DO4">
        <v>800</v>
      </c>
      <c r="DP4" t="s">
        <v>61</v>
      </c>
      <c r="DQ4" s="44">
        <v>1354</v>
      </c>
      <c r="DR4">
        <v>1</v>
      </c>
      <c r="DS4">
        <v>1</v>
      </c>
      <c r="DT4">
        <v>0</v>
      </c>
      <c r="DU4">
        <f t="shared" ref="DU4:DU8" si="4">SUM(DR4:DT4)</f>
        <v>2</v>
      </c>
      <c r="DW4" s="64">
        <v>396</v>
      </c>
      <c r="DX4" s="64">
        <v>790</v>
      </c>
      <c r="DY4" s="64">
        <v>1</v>
      </c>
      <c r="EA4" s="64">
        <v>446</v>
      </c>
      <c r="EB4" s="64">
        <v>890</v>
      </c>
      <c r="EC4" s="64">
        <v>1</v>
      </c>
      <c r="EE4" s="64">
        <v>346</v>
      </c>
      <c r="EF4" s="64">
        <v>690</v>
      </c>
      <c r="EG4" s="64">
        <v>1</v>
      </c>
      <c r="EI4" s="64">
        <v>396</v>
      </c>
      <c r="EJ4" s="64">
        <v>790</v>
      </c>
      <c r="EK4" s="57">
        <v>1</v>
      </c>
    </row>
    <row r="5" spans="1:141" x14ac:dyDescent="0.3">
      <c r="A5" s="5">
        <f>B4+1</f>
        <v>33</v>
      </c>
      <c r="B5" s="6">
        <f t="shared" si="0"/>
        <v>64</v>
      </c>
      <c r="C5" s="7">
        <v>2</v>
      </c>
      <c r="D5" s="8"/>
      <c r="E5" s="5">
        <f>F4+1</f>
        <v>25</v>
      </c>
      <c r="F5" s="6">
        <f t="shared" si="1"/>
        <v>48</v>
      </c>
      <c r="G5" s="7">
        <v>2</v>
      </c>
      <c r="H5" s="8"/>
      <c r="I5" s="5">
        <f>J4+1</f>
        <v>31</v>
      </c>
      <c r="J5" s="6">
        <f t="shared" ref="J5:J68" si="5">ROUND(K5*K$2,0)</f>
        <v>59</v>
      </c>
      <c r="K5" s="7">
        <v>2</v>
      </c>
      <c r="L5" s="8"/>
      <c r="M5" s="5">
        <f>N4+1</f>
        <v>30.5</v>
      </c>
      <c r="N5" s="6">
        <f t="shared" si="2"/>
        <v>59</v>
      </c>
      <c r="O5" s="7">
        <v>2</v>
      </c>
      <c r="P5" s="8"/>
      <c r="Q5" s="5">
        <f>R4+1</f>
        <v>33</v>
      </c>
      <c r="R5" s="6">
        <f t="shared" ref="R5:R68" si="6">ROUND(S5*S$2,0)</f>
        <v>64</v>
      </c>
      <c r="S5" s="7">
        <v>2</v>
      </c>
      <c r="U5" s="5">
        <f>V4+1</f>
        <v>40</v>
      </c>
      <c r="V5" s="6">
        <f>W$2*W5</f>
        <v>78</v>
      </c>
      <c r="W5" s="7">
        <v>2</v>
      </c>
      <c r="X5" s="8"/>
      <c r="Y5" s="5">
        <f>Z4+1</f>
        <v>32</v>
      </c>
      <c r="Z5" s="6">
        <f t="shared" ref="Z5:Z68" si="7">ROUND(AA$2*AA5,0)</f>
        <v>61</v>
      </c>
      <c r="AA5" s="7">
        <v>2</v>
      </c>
      <c r="AB5" s="8"/>
      <c r="AC5" s="5">
        <f>AD4+1</f>
        <v>37</v>
      </c>
      <c r="AD5" s="6">
        <f>AE$2*AE5</f>
        <v>72</v>
      </c>
      <c r="AE5" s="7">
        <v>2</v>
      </c>
      <c r="AF5" s="8"/>
      <c r="AG5" s="5">
        <f>AH4+1</f>
        <v>32</v>
      </c>
      <c r="AH5" s="6">
        <f t="shared" ref="AH5:AH68" si="8">ROUND(AI$2*AI5,0)</f>
        <v>61</v>
      </c>
      <c r="AI5" s="7">
        <v>2</v>
      </c>
      <c r="AJ5" s="8"/>
      <c r="AK5" s="5">
        <f>AL4+1</f>
        <v>35</v>
      </c>
      <c r="AL5" s="6">
        <f>AM$2*AM5</f>
        <v>68</v>
      </c>
      <c r="AM5" s="7">
        <v>2</v>
      </c>
      <c r="AO5" s="5">
        <v>1</v>
      </c>
      <c r="AP5" s="6">
        <f t="shared" ref="AP5:AP68" si="9">ROUNDDOWN(AQ$3*AQ5,0)</f>
        <v>35</v>
      </c>
      <c r="AQ5" s="9">
        <v>1</v>
      </c>
      <c r="AR5" s="8"/>
      <c r="AS5" s="5">
        <v>1</v>
      </c>
      <c r="AT5" s="6">
        <f t="shared" ref="AT5:AT68" si="10">ROUNDDOWN(AU$3*AU5,0)</f>
        <v>30</v>
      </c>
      <c r="AU5" s="7">
        <v>1</v>
      </c>
      <c r="AV5" s="8"/>
      <c r="AW5" s="5">
        <v>1</v>
      </c>
      <c r="AX5" s="6">
        <f t="shared" ref="AX5:AX68" si="11">ROUNDDOWN(AY$3*AY5,0)</f>
        <v>33</v>
      </c>
      <c r="AY5" s="7">
        <v>1</v>
      </c>
      <c r="AZ5" s="8"/>
      <c r="BA5" s="5">
        <v>1</v>
      </c>
      <c r="BB5" s="6">
        <f t="shared" ref="BB5:BB68" si="12">ROUNDDOWN(BC$3*BC5,0)</f>
        <v>28</v>
      </c>
      <c r="BC5" s="7">
        <v>1</v>
      </c>
      <c r="BD5" s="8"/>
      <c r="BE5" s="5">
        <v>1</v>
      </c>
      <c r="BF5" s="6">
        <f t="shared" ref="BF5:BF68" si="13">ROUNDDOWN(BG$3*BG5,0)</f>
        <v>30</v>
      </c>
      <c r="BG5" s="7">
        <v>1</v>
      </c>
      <c r="BI5" s="30">
        <f>BJ4+1</f>
        <v>41</v>
      </c>
      <c r="BJ5" s="31">
        <f t="shared" ref="BJ5:BJ68" si="14">ROUNDDOWN(BK$2*BK5,0)+BL5</f>
        <v>75</v>
      </c>
      <c r="BK5" s="32">
        <v>2</v>
      </c>
      <c r="BL5" s="33">
        <v>5</v>
      </c>
      <c r="BM5" s="8"/>
      <c r="BN5" s="30">
        <f t="shared" ref="BN5:BN25" si="15">BO4+1</f>
        <v>241</v>
      </c>
      <c r="BO5" s="35">
        <f t="shared" ref="BO5:BO25" si="16">ROUND(BP5/BP$2,-1)+BQ5</f>
        <v>460</v>
      </c>
      <c r="BP5" s="32">
        <v>2</v>
      </c>
      <c r="BQ5" s="36">
        <v>30</v>
      </c>
      <c r="BR5" s="37"/>
      <c r="BS5" s="31"/>
      <c r="BT5" s="30">
        <f t="shared" ref="BT5:BT25" si="17">BU4+1</f>
        <v>731</v>
      </c>
      <c r="BU5" s="35">
        <f t="shared" ref="BU5:BU25" si="18">ROUND(BV5/BV$2,-1)+BW5</f>
        <v>1430</v>
      </c>
      <c r="BV5" s="32">
        <v>2</v>
      </c>
      <c r="BW5" s="36">
        <v>30</v>
      </c>
      <c r="BX5" s="8"/>
      <c r="BY5" s="30">
        <f>BZ4+1</f>
        <v>34</v>
      </c>
      <c r="BZ5" s="31">
        <f t="shared" ref="BZ5:BZ68" si="19">ROUNDDOWN(CA$2*CA5,0)+CB5</f>
        <v>61</v>
      </c>
      <c r="CA5" s="32">
        <v>2</v>
      </c>
      <c r="CB5" s="33">
        <v>5</v>
      </c>
      <c r="CC5" s="8"/>
      <c r="CD5" s="30">
        <f>CE4+1</f>
        <v>36</v>
      </c>
      <c r="CE5" s="31">
        <f t="shared" ref="CE5:CE68" si="20">ROUNDDOWN(CF$2*CF5,0)+CG5</f>
        <v>65</v>
      </c>
      <c r="CF5" s="32">
        <v>2</v>
      </c>
      <c r="CG5" s="33">
        <v>5</v>
      </c>
      <c r="CI5">
        <v>750</v>
      </c>
      <c r="CJ5" t="s">
        <v>61</v>
      </c>
      <c r="CK5" s="44">
        <v>1499</v>
      </c>
      <c r="CL5">
        <v>1</v>
      </c>
      <c r="CM5">
        <v>1</v>
      </c>
      <c r="CN5">
        <v>1</v>
      </c>
      <c r="CO5">
        <v>3</v>
      </c>
      <c r="CQ5">
        <v>701</v>
      </c>
      <c r="CR5" t="s">
        <v>61</v>
      </c>
      <c r="CS5" s="44">
        <v>1200</v>
      </c>
      <c r="CT5">
        <v>1</v>
      </c>
      <c r="CU5">
        <v>1</v>
      </c>
      <c r="CV5">
        <v>1</v>
      </c>
      <c r="CW5">
        <v>3</v>
      </c>
      <c r="CY5">
        <v>701</v>
      </c>
      <c r="CZ5" t="s">
        <v>61</v>
      </c>
      <c r="DA5" s="44">
        <v>1200</v>
      </c>
      <c r="DB5">
        <v>1</v>
      </c>
      <c r="DC5">
        <v>1</v>
      </c>
      <c r="DD5">
        <v>1</v>
      </c>
      <c r="DE5">
        <v>3</v>
      </c>
      <c r="DH5" s="44">
        <v>1810</v>
      </c>
      <c r="DI5" t="s">
        <v>61</v>
      </c>
      <c r="DJ5" s="44">
        <v>2419</v>
      </c>
      <c r="DK5">
        <v>1</v>
      </c>
      <c r="DL5">
        <v>2</v>
      </c>
      <c r="DM5" s="44">
        <f t="shared" si="3"/>
        <v>3</v>
      </c>
      <c r="DO5" s="44">
        <v>1355</v>
      </c>
      <c r="DP5" t="s">
        <v>61</v>
      </c>
      <c r="DQ5" s="44">
        <v>1749</v>
      </c>
      <c r="DR5">
        <v>1</v>
      </c>
      <c r="DS5">
        <v>1</v>
      </c>
      <c r="DT5">
        <v>1</v>
      </c>
      <c r="DU5">
        <f t="shared" si="4"/>
        <v>3</v>
      </c>
      <c r="DW5" s="64">
        <v>791</v>
      </c>
      <c r="DX5" s="64">
        <v>1580</v>
      </c>
      <c r="DY5" s="64">
        <v>2</v>
      </c>
      <c r="EA5" s="64">
        <v>891</v>
      </c>
      <c r="EB5" s="64">
        <v>1780</v>
      </c>
      <c r="EC5" s="64">
        <v>2</v>
      </c>
      <c r="EE5" s="64">
        <v>691</v>
      </c>
      <c r="EF5" s="64">
        <v>1380</v>
      </c>
      <c r="EG5" s="64">
        <v>2</v>
      </c>
      <c r="EI5" s="64">
        <v>791</v>
      </c>
      <c r="EJ5" s="64">
        <v>1580</v>
      </c>
      <c r="EK5" s="57">
        <v>2</v>
      </c>
    </row>
    <row r="6" spans="1:141" x14ac:dyDescent="0.3">
      <c r="A6" s="5">
        <f t="shared" ref="A6:A69" si="21">B5+1</f>
        <v>65</v>
      </c>
      <c r="B6" s="6">
        <f t="shared" si="0"/>
        <v>96</v>
      </c>
      <c r="C6" s="7">
        <v>3</v>
      </c>
      <c r="D6" s="8"/>
      <c r="E6" s="5">
        <f t="shared" ref="E6:E69" si="22">F5+1</f>
        <v>49</v>
      </c>
      <c r="F6" s="6">
        <f t="shared" si="1"/>
        <v>72</v>
      </c>
      <c r="G6" s="7">
        <v>3</v>
      </c>
      <c r="H6" s="8"/>
      <c r="I6" s="5">
        <f t="shared" ref="I6:I69" si="23">J5+1</f>
        <v>60</v>
      </c>
      <c r="J6" s="6">
        <f t="shared" si="5"/>
        <v>89</v>
      </c>
      <c r="K6" s="7">
        <v>3</v>
      </c>
      <c r="L6" s="8"/>
      <c r="M6" s="5">
        <f t="shared" ref="M6:M69" si="24">N5+1</f>
        <v>60</v>
      </c>
      <c r="N6" s="6">
        <f t="shared" si="2"/>
        <v>88.5</v>
      </c>
      <c r="O6" s="7">
        <v>3</v>
      </c>
      <c r="P6" s="8"/>
      <c r="Q6" s="5">
        <f t="shared" ref="Q6:Q69" si="25">R5+1</f>
        <v>65</v>
      </c>
      <c r="R6" s="6">
        <f t="shared" si="6"/>
        <v>96</v>
      </c>
      <c r="S6" s="7">
        <v>3</v>
      </c>
      <c r="U6" s="5">
        <f t="shared" ref="U6:U69" si="26">V5+1</f>
        <v>79</v>
      </c>
      <c r="V6" s="6">
        <f t="shared" ref="V6:V69" si="27">W$2*W6</f>
        <v>117</v>
      </c>
      <c r="W6" s="7">
        <v>3</v>
      </c>
      <c r="X6" s="8"/>
      <c r="Y6" s="5">
        <f t="shared" ref="Y6:Y69" si="28">Z5+1</f>
        <v>62</v>
      </c>
      <c r="Z6" s="6">
        <f t="shared" si="7"/>
        <v>92</v>
      </c>
      <c r="AA6" s="7">
        <v>3</v>
      </c>
      <c r="AB6" s="8"/>
      <c r="AC6" s="5">
        <f t="shared" ref="AC6:AC69" si="29">AD5+1</f>
        <v>73</v>
      </c>
      <c r="AD6" s="6">
        <f t="shared" ref="AD6:AD69" si="30">AE$2*AE6</f>
        <v>108</v>
      </c>
      <c r="AE6" s="7">
        <v>3</v>
      </c>
      <c r="AF6" s="8"/>
      <c r="AG6" s="5">
        <f t="shared" ref="AG6:AG69" si="31">AH5+1</f>
        <v>62</v>
      </c>
      <c r="AH6" s="6">
        <f t="shared" si="8"/>
        <v>92</v>
      </c>
      <c r="AI6" s="7">
        <v>3</v>
      </c>
      <c r="AJ6" s="8"/>
      <c r="AK6" s="5">
        <f t="shared" ref="AK6:AK69" si="32">AL5+1</f>
        <v>69</v>
      </c>
      <c r="AL6" s="6">
        <f t="shared" ref="AL6:AL69" si="33">AM$2*AM6</f>
        <v>102</v>
      </c>
      <c r="AM6" s="7">
        <v>3</v>
      </c>
      <c r="AO6" s="5">
        <f t="shared" ref="AO6:AO69" si="34">AP5+1</f>
        <v>36</v>
      </c>
      <c r="AP6" s="6">
        <f t="shared" si="9"/>
        <v>70</v>
      </c>
      <c r="AQ6" s="9">
        <v>2</v>
      </c>
      <c r="AR6" s="8"/>
      <c r="AS6" s="5">
        <f t="shared" ref="AS6:AS69" si="35">AT5+1</f>
        <v>31</v>
      </c>
      <c r="AT6" s="6">
        <f t="shared" si="10"/>
        <v>60</v>
      </c>
      <c r="AU6" s="7">
        <v>2</v>
      </c>
      <c r="AV6" s="8"/>
      <c r="AW6" s="5">
        <f t="shared" ref="AW6:AW69" si="36">AX5+1</f>
        <v>34</v>
      </c>
      <c r="AX6" s="6">
        <f t="shared" si="11"/>
        <v>67</v>
      </c>
      <c r="AY6" s="7">
        <v>2</v>
      </c>
      <c r="AZ6" s="8"/>
      <c r="BA6" s="5">
        <f t="shared" ref="BA6:BA69" si="37">BB5+1</f>
        <v>29</v>
      </c>
      <c r="BB6" s="6">
        <f t="shared" si="12"/>
        <v>56</v>
      </c>
      <c r="BC6" s="7">
        <v>2</v>
      </c>
      <c r="BD6" s="8"/>
      <c r="BE6" s="5">
        <f t="shared" ref="BE6:BE69" si="38">BF5+1</f>
        <v>31</v>
      </c>
      <c r="BF6" s="6">
        <f t="shared" si="13"/>
        <v>60</v>
      </c>
      <c r="BG6" s="7">
        <v>2</v>
      </c>
      <c r="BI6" s="30">
        <f t="shared" ref="BI6:BI69" si="39">BJ5+1</f>
        <v>76</v>
      </c>
      <c r="BJ6" s="31">
        <f t="shared" si="14"/>
        <v>111</v>
      </c>
      <c r="BK6" s="32">
        <v>3</v>
      </c>
      <c r="BL6" s="33">
        <v>5</v>
      </c>
      <c r="BM6" s="8"/>
      <c r="BN6" s="30">
        <f t="shared" si="15"/>
        <v>461</v>
      </c>
      <c r="BO6" s="35">
        <f t="shared" si="16"/>
        <v>670</v>
      </c>
      <c r="BP6" s="32">
        <v>3</v>
      </c>
      <c r="BQ6" s="36">
        <v>30</v>
      </c>
      <c r="BR6" s="37"/>
      <c r="BS6" s="31"/>
      <c r="BT6" s="30">
        <f t="shared" si="17"/>
        <v>1431</v>
      </c>
      <c r="BU6" s="35">
        <f t="shared" si="18"/>
        <v>2130</v>
      </c>
      <c r="BV6" s="32">
        <v>3</v>
      </c>
      <c r="BW6" s="36">
        <v>30</v>
      </c>
      <c r="BX6" s="8"/>
      <c r="BY6" s="30">
        <f t="shared" ref="BY6:BY69" si="40">BZ5+1</f>
        <v>62</v>
      </c>
      <c r="BZ6" s="31">
        <f t="shared" si="19"/>
        <v>90</v>
      </c>
      <c r="CA6" s="32">
        <v>3</v>
      </c>
      <c r="CB6" s="33">
        <v>5</v>
      </c>
      <c r="CC6" s="8"/>
      <c r="CD6" s="30">
        <f t="shared" ref="CD6:CD69" si="41">CE5+1</f>
        <v>66</v>
      </c>
      <c r="CE6" s="31">
        <f t="shared" si="20"/>
        <v>96</v>
      </c>
      <c r="CF6" s="32">
        <v>3</v>
      </c>
      <c r="CG6" s="33">
        <v>5</v>
      </c>
      <c r="CI6" s="44">
        <v>1500</v>
      </c>
      <c r="CJ6" t="s">
        <v>61</v>
      </c>
      <c r="CK6" s="44">
        <v>2249</v>
      </c>
      <c r="CL6">
        <v>1</v>
      </c>
      <c r="CM6">
        <v>1</v>
      </c>
      <c r="CN6">
        <v>2</v>
      </c>
      <c r="CO6">
        <v>4</v>
      </c>
      <c r="CQ6" s="44">
        <v>1201</v>
      </c>
      <c r="CR6" t="s">
        <v>61</v>
      </c>
      <c r="CS6" s="44">
        <v>1700</v>
      </c>
      <c r="CT6">
        <v>1</v>
      </c>
      <c r="CU6">
        <v>1</v>
      </c>
      <c r="CV6">
        <v>2</v>
      </c>
      <c r="CW6">
        <v>4</v>
      </c>
      <c r="CY6" s="44">
        <v>1201</v>
      </c>
      <c r="CZ6" t="s">
        <v>61</v>
      </c>
      <c r="DA6" s="44">
        <v>1699</v>
      </c>
      <c r="DB6">
        <v>1</v>
      </c>
      <c r="DC6">
        <v>1</v>
      </c>
      <c r="DD6">
        <v>2</v>
      </c>
      <c r="DE6">
        <v>4</v>
      </c>
      <c r="DH6" s="44">
        <v>2420</v>
      </c>
      <c r="DI6" t="s">
        <v>61</v>
      </c>
      <c r="DJ6">
        <v>9999</v>
      </c>
      <c r="DK6">
        <v>1</v>
      </c>
      <c r="DL6">
        <v>3</v>
      </c>
      <c r="DM6" s="44">
        <f t="shared" si="3"/>
        <v>4</v>
      </c>
      <c r="DO6" s="44">
        <v>1750</v>
      </c>
      <c r="DP6" t="s">
        <v>61</v>
      </c>
      <c r="DQ6" s="44">
        <v>2088</v>
      </c>
      <c r="DR6">
        <v>1</v>
      </c>
      <c r="DS6">
        <v>1</v>
      </c>
      <c r="DT6">
        <v>2</v>
      </c>
      <c r="DU6">
        <f t="shared" si="4"/>
        <v>4</v>
      </c>
      <c r="DW6" s="64">
        <v>1581</v>
      </c>
      <c r="DX6" s="64">
        <v>2370</v>
      </c>
      <c r="DY6" s="64">
        <v>3</v>
      </c>
      <c r="EA6" s="64">
        <v>1781</v>
      </c>
      <c r="EB6" s="64">
        <v>2670</v>
      </c>
      <c r="EC6" s="64">
        <v>3</v>
      </c>
      <c r="EE6" s="64">
        <v>1381</v>
      </c>
      <c r="EF6" s="64">
        <v>2070</v>
      </c>
      <c r="EG6" s="64">
        <v>3</v>
      </c>
      <c r="EI6" s="64">
        <v>1581</v>
      </c>
      <c r="EJ6" s="64">
        <v>2370</v>
      </c>
      <c r="EK6" s="57">
        <v>3</v>
      </c>
    </row>
    <row r="7" spans="1:141" x14ac:dyDescent="0.3">
      <c r="A7" s="5">
        <f t="shared" si="21"/>
        <v>97</v>
      </c>
      <c r="B7" s="6">
        <f t="shared" si="0"/>
        <v>128</v>
      </c>
      <c r="C7" s="7">
        <v>4</v>
      </c>
      <c r="D7" s="8"/>
      <c r="E7" s="5">
        <f t="shared" si="22"/>
        <v>73</v>
      </c>
      <c r="F7" s="6">
        <f t="shared" si="1"/>
        <v>96</v>
      </c>
      <c r="G7" s="7">
        <v>4</v>
      </c>
      <c r="H7" s="8"/>
      <c r="I7" s="5">
        <f t="shared" si="23"/>
        <v>90</v>
      </c>
      <c r="J7" s="6">
        <f t="shared" si="5"/>
        <v>118</v>
      </c>
      <c r="K7" s="7">
        <v>4</v>
      </c>
      <c r="L7" s="8"/>
      <c r="M7" s="5">
        <f t="shared" si="24"/>
        <v>89.5</v>
      </c>
      <c r="N7" s="6">
        <f t="shared" si="2"/>
        <v>118</v>
      </c>
      <c r="O7" s="7">
        <v>4</v>
      </c>
      <c r="P7" s="8"/>
      <c r="Q7" s="5">
        <f t="shared" si="25"/>
        <v>97</v>
      </c>
      <c r="R7" s="6">
        <f t="shared" si="6"/>
        <v>128</v>
      </c>
      <c r="S7" s="7">
        <v>4</v>
      </c>
      <c r="U7" s="5">
        <f t="shared" si="26"/>
        <v>118</v>
      </c>
      <c r="V7" s="6">
        <f t="shared" si="27"/>
        <v>156</v>
      </c>
      <c r="W7" s="7">
        <v>4</v>
      </c>
      <c r="X7" s="8"/>
      <c r="Y7" s="5">
        <f t="shared" si="28"/>
        <v>93</v>
      </c>
      <c r="Z7" s="6">
        <f t="shared" si="7"/>
        <v>122</v>
      </c>
      <c r="AA7" s="7">
        <v>4</v>
      </c>
      <c r="AB7" s="8"/>
      <c r="AC7" s="5">
        <f t="shared" si="29"/>
        <v>109</v>
      </c>
      <c r="AD7" s="6">
        <f t="shared" si="30"/>
        <v>144</v>
      </c>
      <c r="AE7" s="7">
        <v>4</v>
      </c>
      <c r="AF7" s="8"/>
      <c r="AG7" s="5">
        <f t="shared" si="31"/>
        <v>93</v>
      </c>
      <c r="AH7" s="6">
        <f t="shared" si="8"/>
        <v>122</v>
      </c>
      <c r="AI7" s="7">
        <v>4</v>
      </c>
      <c r="AJ7" s="8"/>
      <c r="AK7" s="5">
        <f t="shared" si="32"/>
        <v>103</v>
      </c>
      <c r="AL7" s="6">
        <f t="shared" si="33"/>
        <v>136</v>
      </c>
      <c r="AM7" s="7">
        <v>4</v>
      </c>
      <c r="AO7" s="5">
        <f t="shared" si="34"/>
        <v>71</v>
      </c>
      <c r="AP7" s="6">
        <f t="shared" si="9"/>
        <v>106</v>
      </c>
      <c r="AQ7" s="9">
        <v>3</v>
      </c>
      <c r="AR7" s="8"/>
      <c r="AS7" s="5">
        <f t="shared" si="35"/>
        <v>61</v>
      </c>
      <c r="AT7" s="6">
        <f t="shared" si="10"/>
        <v>91</v>
      </c>
      <c r="AU7" s="7">
        <v>3</v>
      </c>
      <c r="AV7" s="8"/>
      <c r="AW7" s="5">
        <f t="shared" si="36"/>
        <v>68</v>
      </c>
      <c r="AX7" s="6">
        <f t="shared" si="11"/>
        <v>101</v>
      </c>
      <c r="AY7" s="7">
        <v>3</v>
      </c>
      <c r="AZ7" s="8"/>
      <c r="BA7" s="5">
        <f t="shared" si="37"/>
        <v>57</v>
      </c>
      <c r="BB7" s="6">
        <f t="shared" si="12"/>
        <v>84</v>
      </c>
      <c r="BC7" s="7">
        <v>3</v>
      </c>
      <c r="BD7" s="8"/>
      <c r="BE7" s="5">
        <f t="shared" si="38"/>
        <v>61</v>
      </c>
      <c r="BF7" s="6">
        <f t="shared" si="13"/>
        <v>91</v>
      </c>
      <c r="BG7" s="7">
        <v>3</v>
      </c>
      <c r="BI7" s="30">
        <f t="shared" si="39"/>
        <v>112</v>
      </c>
      <c r="BJ7" s="31">
        <f t="shared" si="14"/>
        <v>146</v>
      </c>
      <c r="BK7" s="32">
        <v>4</v>
      </c>
      <c r="BL7" s="33">
        <v>5</v>
      </c>
      <c r="BM7" s="8"/>
      <c r="BN7" s="30">
        <f t="shared" si="15"/>
        <v>671</v>
      </c>
      <c r="BO7" s="35">
        <f t="shared" si="16"/>
        <v>880</v>
      </c>
      <c r="BP7" s="32">
        <v>4</v>
      </c>
      <c r="BQ7" s="36">
        <v>30</v>
      </c>
      <c r="BR7" s="37"/>
      <c r="BS7" s="31"/>
      <c r="BT7" s="30">
        <f t="shared" si="17"/>
        <v>2131</v>
      </c>
      <c r="BU7" s="35">
        <f t="shared" si="18"/>
        <v>2830</v>
      </c>
      <c r="BV7" s="32">
        <v>4</v>
      </c>
      <c r="BW7" s="36">
        <v>30</v>
      </c>
      <c r="BX7" s="8"/>
      <c r="BY7" s="30">
        <f t="shared" si="40"/>
        <v>91</v>
      </c>
      <c r="BZ7" s="31">
        <f t="shared" si="19"/>
        <v>118</v>
      </c>
      <c r="CA7" s="32">
        <v>4</v>
      </c>
      <c r="CB7" s="33">
        <v>5</v>
      </c>
      <c r="CC7" s="8"/>
      <c r="CD7" s="30">
        <f t="shared" si="41"/>
        <v>97</v>
      </c>
      <c r="CE7" s="31">
        <f t="shared" si="20"/>
        <v>126</v>
      </c>
      <c r="CF7" s="32">
        <v>4</v>
      </c>
      <c r="CG7" s="33">
        <v>5</v>
      </c>
      <c r="CI7" s="44">
        <v>2250</v>
      </c>
      <c r="CJ7" t="s">
        <v>61</v>
      </c>
      <c r="CK7" s="44">
        <v>2999</v>
      </c>
      <c r="CL7">
        <v>1</v>
      </c>
      <c r="CM7">
        <v>1</v>
      </c>
      <c r="CN7">
        <v>3</v>
      </c>
      <c r="CO7">
        <v>5</v>
      </c>
      <c r="CQ7" s="44">
        <v>1701</v>
      </c>
      <c r="CR7" t="s">
        <v>61</v>
      </c>
      <c r="CS7" s="44">
        <v>2200</v>
      </c>
      <c r="CT7">
        <v>1</v>
      </c>
      <c r="CU7">
        <v>1</v>
      </c>
      <c r="CV7">
        <v>3</v>
      </c>
      <c r="CW7">
        <v>5</v>
      </c>
      <c r="CY7" s="44">
        <v>1700</v>
      </c>
      <c r="CZ7" t="s">
        <v>61</v>
      </c>
      <c r="DA7" s="44">
        <v>2200</v>
      </c>
      <c r="DB7">
        <v>1</v>
      </c>
      <c r="DC7">
        <v>1</v>
      </c>
      <c r="DD7">
        <v>3</v>
      </c>
      <c r="DE7">
        <v>5</v>
      </c>
      <c r="DO7" s="44">
        <v>2089</v>
      </c>
      <c r="DP7" t="s">
        <v>61</v>
      </c>
      <c r="DQ7" s="44">
        <v>4233</v>
      </c>
      <c r="DR7">
        <v>1</v>
      </c>
      <c r="DS7">
        <v>1</v>
      </c>
      <c r="DT7">
        <v>3</v>
      </c>
      <c r="DU7">
        <f t="shared" si="4"/>
        <v>5</v>
      </c>
      <c r="DW7" s="64">
        <v>2371</v>
      </c>
      <c r="DX7" s="64">
        <v>3160</v>
      </c>
      <c r="DY7" s="64">
        <v>4</v>
      </c>
      <c r="EA7" s="64">
        <v>2671</v>
      </c>
      <c r="EB7" s="64">
        <v>3560</v>
      </c>
      <c r="EC7" s="64">
        <v>4</v>
      </c>
      <c r="EE7" s="64">
        <v>2071</v>
      </c>
      <c r="EF7" s="64">
        <v>2760</v>
      </c>
      <c r="EG7" s="64">
        <v>4</v>
      </c>
      <c r="EI7" s="64">
        <v>2371</v>
      </c>
      <c r="EJ7" s="64">
        <v>3160</v>
      </c>
      <c r="EK7" s="57">
        <v>4</v>
      </c>
    </row>
    <row r="8" spans="1:141" x14ac:dyDescent="0.3">
      <c r="A8" s="5">
        <f t="shared" si="21"/>
        <v>129</v>
      </c>
      <c r="B8" s="6">
        <f t="shared" si="0"/>
        <v>160</v>
      </c>
      <c r="C8" s="7">
        <v>5</v>
      </c>
      <c r="D8" s="8"/>
      <c r="E8" s="5">
        <f t="shared" si="22"/>
        <v>97</v>
      </c>
      <c r="F8" s="6">
        <f t="shared" si="1"/>
        <v>120</v>
      </c>
      <c r="G8" s="7">
        <v>5</v>
      </c>
      <c r="H8" s="8"/>
      <c r="I8" s="5">
        <f t="shared" si="23"/>
        <v>119</v>
      </c>
      <c r="J8" s="6">
        <f t="shared" si="5"/>
        <v>148</v>
      </c>
      <c r="K8" s="7">
        <v>5</v>
      </c>
      <c r="L8" s="8"/>
      <c r="M8" s="5">
        <f t="shared" si="24"/>
        <v>119</v>
      </c>
      <c r="N8" s="6">
        <f t="shared" si="2"/>
        <v>147.5</v>
      </c>
      <c r="O8" s="7">
        <v>5</v>
      </c>
      <c r="P8" s="8"/>
      <c r="Q8" s="5">
        <f t="shared" si="25"/>
        <v>129</v>
      </c>
      <c r="R8" s="6">
        <f t="shared" si="6"/>
        <v>160</v>
      </c>
      <c r="S8" s="7">
        <v>5</v>
      </c>
      <c r="U8" s="5">
        <f t="shared" si="26"/>
        <v>157</v>
      </c>
      <c r="V8" s="6">
        <f t="shared" si="27"/>
        <v>195</v>
      </c>
      <c r="W8" s="7">
        <v>5</v>
      </c>
      <c r="X8" s="8"/>
      <c r="Y8" s="5">
        <f t="shared" si="28"/>
        <v>123</v>
      </c>
      <c r="Z8" s="6">
        <f t="shared" si="7"/>
        <v>153</v>
      </c>
      <c r="AA8" s="7">
        <v>5</v>
      </c>
      <c r="AB8" s="8"/>
      <c r="AC8" s="5">
        <f t="shared" si="29"/>
        <v>145</v>
      </c>
      <c r="AD8" s="6">
        <f t="shared" si="30"/>
        <v>180</v>
      </c>
      <c r="AE8" s="7">
        <v>5</v>
      </c>
      <c r="AF8" s="8"/>
      <c r="AG8" s="5">
        <f t="shared" si="31"/>
        <v>123</v>
      </c>
      <c r="AH8" s="6">
        <f t="shared" si="8"/>
        <v>153</v>
      </c>
      <c r="AI8" s="7">
        <v>5</v>
      </c>
      <c r="AJ8" s="8"/>
      <c r="AK8" s="5">
        <f t="shared" si="32"/>
        <v>137</v>
      </c>
      <c r="AL8" s="6">
        <f t="shared" si="33"/>
        <v>170</v>
      </c>
      <c r="AM8" s="7">
        <v>5</v>
      </c>
      <c r="AO8" s="5">
        <f t="shared" si="34"/>
        <v>107</v>
      </c>
      <c r="AP8" s="6">
        <f t="shared" si="9"/>
        <v>141</v>
      </c>
      <c r="AQ8" s="9">
        <v>4</v>
      </c>
      <c r="AR8" s="8"/>
      <c r="AS8" s="5">
        <f t="shared" si="35"/>
        <v>92</v>
      </c>
      <c r="AT8" s="6">
        <f t="shared" si="10"/>
        <v>121</v>
      </c>
      <c r="AU8" s="7">
        <v>4</v>
      </c>
      <c r="AV8" s="8"/>
      <c r="AW8" s="5">
        <f t="shared" si="36"/>
        <v>102</v>
      </c>
      <c r="AX8" s="6">
        <f t="shared" si="11"/>
        <v>134</v>
      </c>
      <c r="AY8" s="7">
        <v>4</v>
      </c>
      <c r="AZ8" s="8"/>
      <c r="BA8" s="5">
        <f t="shared" si="37"/>
        <v>85</v>
      </c>
      <c r="BB8" s="6">
        <f t="shared" si="12"/>
        <v>113</v>
      </c>
      <c r="BC8" s="7">
        <v>4</v>
      </c>
      <c r="BD8" s="8"/>
      <c r="BE8" s="5">
        <f t="shared" si="38"/>
        <v>92</v>
      </c>
      <c r="BF8" s="6">
        <f t="shared" si="13"/>
        <v>121</v>
      </c>
      <c r="BG8" s="7">
        <v>4</v>
      </c>
      <c r="BI8" s="30">
        <f t="shared" si="39"/>
        <v>147</v>
      </c>
      <c r="BJ8" s="31">
        <f t="shared" si="14"/>
        <v>182</v>
      </c>
      <c r="BK8" s="32">
        <v>5</v>
      </c>
      <c r="BL8" s="33">
        <v>5</v>
      </c>
      <c r="BM8" s="8"/>
      <c r="BN8" s="30">
        <f t="shared" si="15"/>
        <v>881</v>
      </c>
      <c r="BO8" s="35">
        <f t="shared" si="16"/>
        <v>1090</v>
      </c>
      <c r="BP8" s="32">
        <v>5</v>
      </c>
      <c r="BQ8" s="36">
        <v>30</v>
      </c>
      <c r="BR8" s="37"/>
      <c r="BS8" s="31"/>
      <c r="BT8" s="30">
        <f t="shared" si="17"/>
        <v>2831</v>
      </c>
      <c r="BU8" s="35">
        <f t="shared" si="18"/>
        <v>3530</v>
      </c>
      <c r="BV8" s="32">
        <v>5</v>
      </c>
      <c r="BW8" s="36">
        <v>30</v>
      </c>
      <c r="BX8" s="8"/>
      <c r="BY8" s="30">
        <f t="shared" si="40"/>
        <v>119</v>
      </c>
      <c r="BZ8" s="31">
        <f t="shared" si="19"/>
        <v>146</v>
      </c>
      <c r="CA8" s="32">
        <v>5</v>
      </c>
      <c r="CB8" s="33">
        <v>5</v>
      </c>
      <c r="CC8" s="8"/>
      <c r="CD8" s="30">
        <f t="shared" si="41"/>
        <v>127</v>
      </c>
      <c r="CE8" s="31">
        <f t="shared" si="20"/>
        <v>157</v>
      </c>
      <c r="CF8" s="32">
        <v>5</v>
      </c>
      <c r="CG8" s="33">
        <v>5</v>
      </c>
      <c r="CI8" s="44">
        <v>3000</v>
      </c>
      <c r="CJ8" t="s">
        <v>61</v>
      </c>
      <c r="CK8" s="44">
        <v>3479</v>
      </c>
      <c r="CL8">
        <v>1</v>
      </c>
      <c r="CM8">
        <v>1</v>
      </c>
      <c r="CN8">
        <v>4</v>
      </c>
      <c r="CO8">
        <v>6</v>
      </c>
      <c r="CQ8" s="44">
        <v>2201</v>
      </c>
      <c r="CR8" t="s">
        <v>61</v>
      </c>
      <c r="CS8" s="44">
        <v>2700</v>
      </c>
      <c r="CT8">
        <v>1</v>
      </c>
      <c r="CU8">
        <v>1</v>
      </c>
      <c r="CV8">
        <v>4</v>
      </c>
      <c r="CW8">
        <v>6</v>
      </c>
      <c r="CY8" s="44">
        <v>2201</v>
      </c>
      <c r="CZ8" t="s">
        <v>61</v>
      </c>
      <c r="DA8" s="44">
        <v>2700</v>
      </c>
      <c r="DB8">
        <v>1</v>
      </c>
      <c r="DC8">
        <v>1</v>
      </c>
      <c r="DD8">
        <v>4</v>
      </c>
      <c r="DE8">
        <v>6</v>
      </c>
      <c r="DO8" s="44">
        <v>4234</v>
      </c>
      <c r="DP8" t="s">
        <v>61</v>
      </c>
      <c r="DQ8">
        <v>9999</v>
      </c>
      <c r="DR8">
        <v>1</v>
      </c>
      <c r="DS8">
        <v>1</v>
      </c>
      <c r="DT8">
        <v>4</v>
      </c>
      <c r="DU8">
        <f t="shared" si="4"/>
        <v>6</v>
      </c>
      <c r="DW8" s="64">
        <v>3161</v>
      </c>
      <c r="DX8" s="64">
        <v>3950</v>
      </c>
      <c r="DY8" s="64">
        <v>5</v>
      </c>
      <c r="EA8" s="64">
        <v>3561</v>
      </c>
      <c r="EB8" s="64">
        <v>4450</v>
      </c>
      <c r="EC8" s="64">
        <v>5</v>
      </c>
      <c r="EE8" s="64">
        <v>2761</v>
      </c>
      <c r="EF8" s="64">
        <v>3450</v>
      </c>
      <c r="EG8" s="64">
        <v>5</v>
      </c>
      <c r="EI8" s="64">
        <v>3161</v>
      </c>
      <c r="EJ8" s="64">
        <v>3950</v>
      </c>
      <c r="EK8" s="57">
        <v>5</v>
      </c>
    </row>
    <row r="9" spans="1:141" x14ac:dyDescent="0.3">
      <c r="A9" s="5">
        <f t="shared" si="21"/>
        <v>161</v>
      </c>
      <c r="B9" s="6">
        <f t="shared" si="0"/>
        <v>192</v>
      </c>
      <c r="C9" s="9">
        <v>6</v>
      </c>
      <c r="D9" s="8"/>
      <c r="E9" s="5">
        <f t="shared" si="22"/>
        <v>121</v>
      </c>
      <c r="F9" s="6">
        <f t="shared" si="1"/>
        <v>144</v>
      </c>
      <c r="G9" s="7">
        <v>6</v>
      </c>
      <c r="H9" s="8"/>
      <c r="I9" s="5">
        <f t="shared" si="23"/>
        <v>149</v>
      </c>
      <c r="J9" s="6">
        <f t="shared" si="5"/>
        <v>177</v>
      </c>
      <c r="K9" s="7">
        <v>6</v>
      </c>
      <c r="L9" s="8"/>
      <c r="M9" s="5">
        <f t="shared" si="24"/>
        <v>148.5</v>
      </c>
      <c r="N9" s="6">
        <f t="shared" si="2"/>
        <v>177</v>
      </c>
      <c r="O9" s="7">
        <v>6</v>
      </c>
      <c r="P9" s="8"/>
      <c r="Q9" s="5">
        <f t="shared" si="25"/>
        <v>161</v>
      </c>
      <c r="R9" s="6">
        <f t="shared" si="6"/>
        <v>192</v>
      </c>
      <c r="S9" s="7">
        <v>6</v>
      </c>
      <c r="U9" s="5">
        <f t="shared" si="26"/>
        <v>196</v>
      </c>
      <c r="V9" s="6">
        <f t="shared" si="27"/>
        <v>234</v>
      </c>
      <c r="W9" s="9">
        <v>6</v>
      </c>
      <c r="X9" s="8"/>
      <c r="Y9" s="5">
        <f t="shared" si="28"/>
        <v>154</v>
      </c>
      <c r="Z9" s="6">
        <f t="shared" si="7"/>
        <v>183</v>
      </c>
      <c r="AA9" s="7">
        <v>6</v>
      </c>
      <c r="AB9" s="8"/>
      <c r="AC9" s="5">
        <f t="shared" si="29"/>
        <v>181</v>
      </c>
      <c r="AD9" s="6">
        <f t="shared" si="30"/>
        <v>216</v>
      </c>
      <c r="AE9" s="7">
        <v>6</v>
      </c>
      <c r="AF9" s="8"/>
      <c r="AG9" s="5">
        <f t="shared" si="31"/>
        <v>154</v>
      </c>
      <c r="AH9" s="6">
        <f t="shared" si="8"/>
        <v>183</v>
      </c>
      <c r="AI9" s="7">
        <v>6</v>
      </c>
      <c r="AJ9" s="8"/>
      <c r="AK9" s="5">
        <f t="shared" si="32"/>
        <v>171</v>
      </c>
      <c r="AL9" s="6">
        <f t="shared" si="33"/>
        <v>204</v>
      </c>
      <c r="AM9" s="7">
        <v>6</v>
      </c>
      <c r="AO9" s="5">
        <f t="shared" si="34"/>
        <v>142</v>
      </c>
      <c r="AP9" s="6">
        <f t="shared" si="9"/>
        <v>177</v>
      </c>
      <c r="AQ9" s="9">
        <v>5</v>
      </c>
      <c r="AR9" s="8"/>
      <c r="AS9" s="5">
        <f t="shared" si="35"/>
        <v>122</v>
      </c>
      <c r="AT9" s="6">
        <f t="shared" si="10"/>
        <v>151</v>
      </c>
      <c r="AU9" s="7">
        <v>5</v>
      </c>
      <c r="AV9" s="8"/>
      <c r="AW9" s="5">
        <f t="shared" si="36"/>
        <v>135</v>
      </c>
      <c r="AX9" s="6">
        <f t="shared" si="11"/>
        <v>168</v>
      </c>
      <c r="AY9" s="7">
        <v>5</v>
      </c>
      <c r="AZ9" s="8"/>
      <c r="BA9" s="5">
        <f t="shared" si="37"/>
        <v>114</v>
      </c>
      <c r="BB9" s="6">
        <f t="shared" si="12"/>
        <v>141</v>
      </c>
      <c r="BC9" s="7">
        <v>5</v>
      </c>
      <c r="BD9" s="8"/>
      <c r="BE9" s="5">
        <f t="shared" si="38"/>
        <v>122</v>
      </c>
      <c r="BF9" s="6">
        <f t="shared" si="13"/>
        <v>152</v>
      </c>
      <c r="BG9" s="7">
        <v>5</v>
      </c>
      <c r="BI9" s="30">
        <f t="shared" si="39"/>
        <v>183</v>
      </c>
      <c r="BJ9" s="31">
        <f t="shared" si="14"/>
        <v>217</v>
      </c>
      <c r="BK9" s="32">
        <v>6</v>
      </c>
      <c r="BL9" s="33">
        <v>5</v>
      </c>
      <c r="BM9" s="8"/>
      <c r="BN9" s="30">
        <f t="shared" si="15"/>
        <v>1091</v>
      </c>
      <c r="BO9" s="35">
        <f t="shared" si="16"/>
        <v>1310</v>
      </c>
      <c r="BP9" s="32">
        <v>6</v>
      </c>
      <c r="BQ9" s="36">
        <v>30</v>
      </c>
      <c r="BR9" s="37"/>
      <c r="BS9" s="31"/>
      <c r="BT9" s="30">
        <f t="shared" si="17"/>
        <v>3531</v>
      </c>
      <c r="BU9" s="35">
        <f t="shared" si="18"/>
        <v>4230</v>
      </c>
      <c r="BV9" s="32">
        <v>6</v>
      </c>
      <c r="BW9" s="36">
        <v>30</v>
      </c>
      <c r="BX9" s="8"/>
      <c r="BY9" s="30">
        <f t="shared" si="40"/>
        <v>147</v>
      </c>
      <c r="BZ9" s="31">
        <f t="shared" si="19"/>
        <v>175</v>
      </c>
      <c r="CA9" s="32">
        <v>6</v>
      </c>
      <c r="CB9" s="33">
        <v>5</v>
      </c>
      <c r="CC9" s="8"/>
      <c r="CD9" s="30">
        <f t="shared" si="41"/>
        <v>158</v>
      </c>
      <c r="CE9" s="31">
        <f t="shared" si="20"/>
        <v>187</v>
      </c>
      <c r="CF9" s="32">
        <v>6</v>
      </c>
      <c r="CG9" s="33">
        <v>5</v>
      </c>
      <c r="CI9" s="44">
        <v>3480</v>
      </c>
      <c r="CJ9" t="s">
        <v>61</v>
      </c>
      <c r="CK9">
        <v>9999</v>
      </c>
      <c r="CL9">
        <v>1</v>
      </c>
      <c r="CM9">
        <v>1</v>
      </c>
      <c r="CN9">
        <v>5</v>
      </c>
      <c r="CO9">
        <v>7</v>
      </c>
      <c r="CQ9" s="44">
        <v>2701</v>
      </c>
      <c r="CR9" t="s">
        <v>61</v>
      </c>
      <c r="CS9" s="44">
        <v>3200</v>
      </c>
      <c r="CT9">
        <v>1</v>
      </c>
      <c r="CU9">
        <v>1</v>
      </c>
      <c r="CV9">
        <v>5</v>
      </c>
      <c r="CW9">
        <v>7</v>
      </c>
      <c r="CY9" s="44">
        <v>2701</v>
      </c>
      <c r="CZ9" t="s">
        <v>61</v>
      </c>
      <c r="DA9" s="44">
        <v>3200</v>
      </c>
      <c r="DB9">
        <v>1</v>
      </c>
      <c r="DC9">
        <v>1</v>
      </c>
      <c r="DD9">
        <v>5</v>
      </c>
      <c r="DE9">
        <v>7</v>
      </c>
      <c r="DW9" s="64">
        <v>3951</v>
      </c>
      <c r="DX9" s="64">
        <v>4740</v>
      </c>
      <c r="DY9" s="64">
        <v>6</v>
      </c>
      <c r="EA9" s="64">
        <v>4451</v>
      </c>
      <c r="EB9" s="64">
        <v>5340</v>
      </c>
      <c r="EC9" s="64">
        <v>6</v>
      </c>
      <c r="EE9" s="64">
        <v>3451</v>
      </c>
      <c r="EF9" s="64">
        <v>4140</v>
      </c>
      <c r="EG9" s="64">
        <v>6</v>
      </c>
      <c r="EI9" s="64">
        <v>3951</v>
      </c>
      <c r="EJ9" s="64">
        <v>4740</v>
      </c>
      <c r="EK9" s="57">
        <v>6</v>
      </c>
    </row>
    <row r="10" spans="1:141" x14ac:dyDescent="0.3">
      <c r="A10" s="5">
        <f t="shared" si="21"/>
        <v>193</v>
      </c>
      <c r="B10" s="6">
        <f t="shared" si="0"/>
        <v>224</v>
      </c>
      <c r="C10" s="9">
        <v>7</v>
      </c>
      <c r="D10" s="8"/>
      <c r="E10" s="5">
        <f t="shared" si="22"/>
        <v>145</v>
      </c>
      <c r="F10" s="6">
        <f t="shared" si="1"/>
        <v>168</v>
      </c>
      <c r="G10" s="7">
        <v>7</v>
      </c>
      <c r="H10" s="8"/>
      <c r="I10" s="5">
        <f t="shared" si="23"/>
        <v>178</v>
      </c>
      <c r="J10" s="6">
        <f t="shared" si="5"/>
        <v>207</v>
      </c>
      <c r="K10" s="7">
        <v>7</v>
      </c>
      <c r="L10" s="8"/>
      <c r="M10" s="5">
        <f t="shared" si="24"/>
        <v>178</v>
      </c>
      <c r="N10" s="6">
        <f t="shared" si="2"/>
        <v>206.5</v>
      </c>
      <c r="O10" s="7">
        <v>7</v>
      </c>
      <c r="P10" s="8"/>
      <c r="Q10" s="5">
        <f t="shared" si="25"/>
        <v>193</v>
      </c>
      <c r="R10" s="6">
        <f t="shared" si="6"/>
        <v>224</v>
      </c>
      <c r="S10" s="7">
        <v>7</v>
      </c>
      <c r="U10" s="5">
        <f t="shared" si="26"/>
        <v>235</v>
      </c>
      <c r="V10" s="6">
        <f t="shared" si="27"/>
        <v>273</v>
      </c>
      <c r="W10" s="9">
        <v>7</v>
      </c>
      <c r="X10" s="8"/>
      <c r="Y10" s="5">
        <f t="shared" si="28"/>
        <v>184</v>
      </c>
      <c r="Z10" s="6">
        <f t="shared" si="7"/>
        <v>214</v>
      </c>
      <c r="AA10" s="7">
        <v>7</v>
      </c>
      <c r="AB10" s="8"/>
      <c r="AC10" s="5">
        <f t="shared" si="29"/>
        <v>217</v>
      </c>
      <c r="AD10" s="6">
        <f t="shared" si="30"/>
        <v>252</v>
      </c>
      <c r="AE10" s="7">
        <v>7</v>
      </c>
      <c r="AF10" s="8"/>
      <c r="AG10" s="5">
        <f t="shared" si="31"/>
        <v>184</v>
      </c>
      <c r="AH10" s="6">
        <f t="shared" si="8"/>
        <v>214</v>
      </c>
      <c r="AI10" s="7">
        <v>7</v>
      </c>
      <c r="AJ10" s="8"/>
      <c r="AK10" s="5">
        <f t="shared" si="32"/>
        <v>205</v>
      </c>
      <c r="AL10" s="6">
        <f t="shared" si="33"/>
        <v>238</v>
      </c>
      <c r="AM10" s="7">
        <v>7</v>
      </c>
      <c r="AO10" s="5">
        <f t="shared" si="34"/>
        <v>178</v>
      </c>
      <c r="AP10" s="6">
        <f t="shared" si="9"/>
        <v>212</v>
      </c>
      <c r="AQ10" s="9">
        <v>6</v>
      </c>
      <c r="AR10" s="8"/>
      <c r="AS10" s="5">
        <f t="shared" si="35"/>
        <v>152</v>
      </c>
      <c r="AT10" s="6">
        <f t="shared" si="10"/>
        <v>182</v>
      </c>
      <c r="AU10" s="7">
        <v>6</v>
      </c>
      <c r="AV10" s="8"/>
      <c r="AW10" s="5">
        <f t="shared" si="36"/>
        <v>169</v>
      </c>
      <c r="AX10" s="6">
        <f t="shared" si="11"/>
        <v>202</v>
      </c>
      <c r="AY10" s="7">
        <v>6</v>
      </c>
      <c r="AZ10" s="8"/>
      <c r="BA10" s="5">
        <f t="shared" si="37"/>
        <v>142</v>
      </c>
      <c r="BB10" s="6">
        <v>170</v>
      </c>
      <c r="BC10" s="7">
        <v>6</v>
      </c>
      <c r="BD10" s="8"/>
      <c r="BE10" s="5">
        <f t="shared" si="38"/>
        <v>153</v>
      </c>
      <c r="BF10" s="6">
        <f t="shared" si="13"/>
        <v>182</v>
      </c>
      <c r="BG10" s="7">
        <v>6</v>
      </c>
      <c r="BI10" s="30">
        <f t="shared" si="39"/>
        <v>218</v>
      </c>
      <c r="BJ10" s="31">
        <f t="shared" si="14"/>
        <v>252</v>
      </c>
      <c r="BK10" s="32">
        <v>7</v>
      </c>
      <c r="BL10" s="33">
        <v>5</v>
      </c>
      <c r="BM10" s="8"/>
      <c r="BN10" s="30">
        <f t="shared" si="15"/>
        <v>1311</v>
      </c>
      <c r="BO10" s="35">
        <f t="shared" si="16"/>
        <v>1520</v>
      </c>
      <c r="BP10" s="32">
        <v>7</v>
      </c>
      <c r="BQ10" s="36">
        <v>30</v>
      </c>
      <c r="BR10" s="37"/>
      <c r="BS10" s="31"/>
      <c r="BT10" s="30">
        <f t="shared" si="17"/>
        <v>4231</v>
      </c>
      <c r="BU10" s="35">
        <f t="shared" si="18"/>
        <v>4930</v>
      </c>
      <c r="BV10" s="32">
        <v>7</v>
      </c>
      <c r="BW10" s="36">
        <v>30</v>
      </c>
      <c r="BX10" s="8"/>
      <c r="BY10" s="30">
        <f t="shared" si="40"/>
        <v>176</v>
      </c>
      <c r="BZ10" s="31">
        <f t="shared" si="19"/>
        <v>203</v>
      </c>
      <c r="CA10" s="32">
        <v>7</v>
      </c>
      <c r="CB10" s="33">
        <v>5</v>
      </c>
      <c r="CC10" s="8"/>
      <c r="CD10" s="30">
        <f t="shared" si="41"/>
        <v>188</v>
      </c>
      <c r="CE10" s="31">
        <f t="shared" si="20"/>
        <v>217</v>
      </c>
      <c r="CF10" s="32">
        <v>7</v>
      </c>
      <c r="CG10" s="33">
        <v>5</v>
      </c>
      <c r="CQ10" s="44">
        <v>3201</v>
      </c>
      <c r="CR10" t="s">
        <v>61</v>
      </c>
      <c r="CS10" s="44">
        <v>3700</v>
      </c>
      <c r="CT10">
        <v>1</v>
      </c>
      <c r="CU10">
        <v>1</v>
      </c>
      <c r="CV10">
        <v>6</v>
      </c>
      <c r="CW10">
        <v>8</v>
      </c>
      <c r="CY10" s="44">
        <v>3201</v>
      </c>
      <c r="CZ10" t="s">
        <v>61</v>
      </c>
      <c r="DA10" s="44">
        <v>3700</v>
      </c>
      <c r="DB10">
        <v>1</v>
      </c>
      <c r="DC10">
        <v>1</v>
      </c>
      <c r="DD10">
        <v>6</v>
      </c>
      <c r="DE10">
        <v>8</v>
      </c>
      <c r="DW10" s="64">
        <v>4741</v>
      </c>
      <c r="DX10" s="64">
        <v>5530</v>
      </c>
      <c r="DY10" s="64">
        <v>7</v>
      </c>
      <c r="EA10" s="64">
        <v>5341</v>
      </c>
      <c r="EB10" s="64">
        <v>6230</v>
      </c>
      <c r="EC10" s="64">
        <v>7</v>
      </c>
      <c r="EE10" s="64">
        <v>4141</v>
      </c>
      <c r="EF10" s="64">
        <v>4830</v>
      </c>
      <c r="EG10" s="64">
        <v>7</v>
      </c>
      <c r="EI10" s="64">
        <v>4741</v>
      </c>
      <c r="EJ10" s="64">
        <v>5530</v>
      </c>
      <c r="EK10" s="57">
        <v>7</v>
      </c>
    </row>
    <row r="11" spans="1:141" x14ac:dyDescent="0.3">
      <c r="A11" s="5">
        <f t="shared" si="21"/>
        <v>225</v>
      </c>
      <c r="B11" s="6">
        <f t="shared" si="0"/>
        <v>256</v>
      </c>
      <c r="C11" s="9">
        <v>8</v>
      </c>
      <c r="D11" s="8"/>
      <c r="E11" s="5">
        <f t="shared" si="22"/>
        <v>169</v>
      </c>
      <c r="F11" s="6">
        <f t="shared" si="1"/>
        <v>192</v>
      </c>
      <c r="G11" s="7">
        <v>8</v>
      </c>
      <c r="H11" s="8"/>
      <c r="I11" s="5">
        <f t="shared" si="23"/>
        <v>208</v>
      </c>
      <c r="J11" s="6">
        <f t="shared" si="5"/>
        <v>236</v>
      </c>
      <c r="K11" s="7">
        <v>8</v>
      </c>
      <c r="L11" s="8"/>
      <c r="M11" s="5">
        <f t="shared" si="24"/>
        <v>207.5</v>
      </c>
      <c r="N11" s="6">
        <f t="shared" si="2"/>
        <v>236</v>
      </c>
      <c r="O11" s="7">
        <v>8</v>
      </c>
      <c r="P11" s="8"/>
      <c r="Q11" s="5">
        <f t="shared" si="25"/>
        <v>225</v>
      </c>
      <c r="R11" s="6">
        <f t="shared" si="6"/>
        <v>256</v>
      </c>
      <c r="S11" s="7">
        <v>8</v>
      </c>
      <c r="U11" s="5">
        <f t="shared" si="26"/>
        <v>274</v>
      </c>
      <c r="V11" s="6">
        <f t="shared" si="27"/>
        <v>312</v>
      </c>
      <c r="W11" s="9">
        <v>8</v>
      </c>
      <c r="X11" s="8"/>
      <c r="Y11" s="5">
        <f t="shared" si="28"/>
        <v>215</v>
      </c>
      <c r="Z11" s="6">
        <f t="shared" si="7"/>
        <v>244</v>
      </c>
      <c r="AA11" s="7">
        <v>8</v>
      </c>
      <c r="AB11" s="8"/>
      <c r="AC11" s="5">
        <f t="shared" si="29"/>
        <v>253</v>
      </c>
      <c r="AD11" s="6">
        <f t="shared" si="30"/>
        <v>288</v>
      </c>
      <c r="AE11" s="7">
        <v>8</v>
      </c>
      <c r="AF11" s="8"/>
      <c r="AG11" s="5">
        <f t="shared" si="31"/>
        <v>215</v>
      </c>
      <c r="AH11" s="6">
        <f t="shared" si="8"/>
        <v>244</v>
      </c>
      <c r="AI11" s="7">
        <v>8</v>
      </c>
      <c r="AJ11" s="8"/>
      <c r="AK11" s="5">
        <f t="shared" si="32"/>
        <v>239</v>
      </c>
      <c r="AL11" s="6">
        <f t="shared" si="33"/>
        <v>272</v>
      </c>
      <c r="AM11" s="7">
        <v>8</v>
      </c>
      <c r="AO11" s="5">
        <f t="shared" si="34"/>
        <v>213</v>
      </c>
      <c r="AP11" s="6">
        <f t="shared" si="9"/>
        <v>247</v>
      </c>
      <c r="AQ11" s="9">
        <v>7</v>
      </c>
      <c r="AR11" s="8"/>
      <c r="AS11" s="5">
        <f t="shared" si="35"/>
        <v>183</v>
      </c>
      <c r="AT11" s="6">
        <f t="shared" si="10"/>
        <v>212</v>
      </c>
      <c r="AU11" s="7">
        <v>7</v>
      </c>
      <c r="AV11" s="8"/>
      <c r="AW11" s="5">
        <f t="shared" si="36"/>
        <v>203</v>
      </c>
      <c r="AX11" s="6">
        <f t="shared" si="11"/>
        <v>235</v>
      </c>
      <c r="AY11" s="7">
        <v>7</v>
      </c>
      <c r="AZ11" s="8"/>
      <c r="BA11" s="5">
        <f t="shared" si="37"/>
        <v>171</v>
      </c>
      <c r="BB11" s="6">
        <f t="shared" si="12"/>
        <v>198</v>
      </c>
      <c r="BC11" s="7">
        <v>7</v>
      </c>
      <c r="BD11" s="8"/>
      <c r="BE11" s="5">
        <f t="shared" si="38"/>
        <v>183</v>
      </c>
      <c r="BF11" s="6">
        <f t="shared" si="13"/>
        <v>212</v>
      </c>
      <c r="BG11" s="7">
        <v>7</v>
      </c>
      <c r="BI11" s="30">
        <f t="shared" si="39"/>
        <v>253</v>
      </c>
      <c r="BJ11" s="31">
        <f t="shared" si="14"/>
        <v>288</v>
      </c>
      <c r="BK11" s="32">
        <v>8</v>
      </c>
      <c r="BL11" s="33">
        <v>5</v>
      </c>
      <c r="BM11" s="8"/>
      <c r="BN11" s="30">
        <f t="shared" si="15"/>
        <v>1521</v>
      </c>
      <c r="BO11" s="35">
        <f t="shared" si="16"/>
        <v>1730</v>
      </c>
      <c r="BP11" s="32">
        <v>8</v>
      </c>
      <c r="BQ11" s="36">
        <v>30</v>
      </c>
      <c r="BR11" s="37"/>
      <c r="BS11" s="31"/>
      <c r="BT11" s="30">
        <f t="shared" si="17"/>
        <v>4931</v>
      </c>
      <c r="BU11" s="35">
        <f t="shared" si="18"/>
        <v>5630</v>
      </c>
      <c r="BV11" s="32">
        <v>8</v>
      </c>
      <c r="BW11" s="36">
        <v>30</v>
      </c>
      <c r="BX11" s="8"/>
      <c r="BY11" s="30">
        <f t="shared" si="40"/>
        <v>204</v>
      </c>
      <c r="BZ11" s="31">
        <f t="shared" si="19"/>
        <v>231</v>
      </c>
      <c r="CA11" s="32">
        <v>8</v>
      </c>
      <c r="CB11" s="33">
        <v>5</v>
      </c>
      <c r="CC11" s="8"/>
      <c r="CD11" s="30">
        <f t="shared" si="41"/>
        <v>218</v>
      </c>
      <c r="CE11" s="31">
        <f t="shared" si="20"/>
        <v>248</v>
      </c>
      <c r="CF11" s="32">
        <v>8</v>
      </c>
      <c r="CG11" s="33">
        <v>5</v>
      </c>
      <c r="CQ11" s="44">
        <v>3701</v>
      </c>
      <c r="CR11" t="s">
        <v>61</v>
      </c>
      <c r="CS11" s="44">
        <v>4200</v>
      </c>
      <c r="CT11">
        <v>1</v>
      </c>
      <c r="CU11">
        <v>1</v>
      </c>
      <c r="CV11">
        <v>7</v>
      </c>
      <c r="CW11">
        <v>9</v>
      </c>
      <c r="CY11" s="44">
        <v>3701</v>
      </c>
      <c r="CZ11" t="s">
        <v>61</v>
      </c>
      <c r="DA11" s="44">
        <v>4200</v>
      </c>
      <c r="DB11">
        <v>1</v>
      </c>
      <c r="DC11">
        <v>1</v>
      </c>
      <c r="DD11">
        <v>7</v>
      </c>
      <c r="DE11">
        <v>9</v>
      </c>
      <c r="DW11" s="64">
        <v>5531</v>
      </c>
      <c r="DX11" s="64">
        <v>6320</v>
      </c>
      <c r="DY11" s="64">
        <v>8</v>
      </c>
      <c r="EA11" s="64">
        <v>6231</v>
      </c>
      <c r="EB11" s="64">
        <v>7120</v>
      </c>
      <c r="EC11" s="64">
        <v>8</v>
      </c>
      <c r="EE11" s="64">
        <v>4831</v>
      </c>
      <c r="EF11" s="64">
        <v>5520</v>
      </c>
      <c r="EG11" s="64">
        <v>8</v>
      </c>
      <c r="EI11" s="64">
        <v>5531</v>
      </c>
      <c r="EJ11" s="64">
        <v>6320</v>
      </c>
      <c r="EK11" s="57">
        <v>8</v>
      </c>
    </row>
    <row r="12" spans="1:141" x14ac:dyDescent="0.3">
      <c r="A12" s="5">
        <f t="shared" si="21"/>
        <v>257</v>
      </c>
      <c r="B12" s="6">
        <f t="shared" si="0"/>
        <v>288</v>
      </c>
      <c r="C12" s="9">
        <v>9</v>
      </c>
      <c r="D12" s="8"/>
      <c r="E12" s="5">
        <f t="shared" si="22"/>
        <v>193</v>
      </c>
      <c r="F12" s="6">
        <f t="shared" si="1"/>
        <v>216</v>
      </c>
      <c r="G12" s="7">
        <v>9</v>
      </c>
      <c r="H12" s="8"/>
      <c r="I12" s="5">
        <f t="shared" si="23"/>
        <v>237</v>
      </c>
      <c r="J12" s="6">
        <f t="shared" si="5"/>
        <v>266</v>
      </c>
      <c r="K12" s="7">
        <v>9</v>
      </c>
      <c r="L12" s="8"/>
      <c r="M12" s="5">
        <f t="shared" si="24"/>
        <v>237</v>
      </c>
      <c r="N12" s="6">
        <f t="shared" si="2"/>
        <v>265.5</v>
      </c>
      <c r="O12" s="7">
        <v>9</v>
      </c>
      <c r="P12" s="8"/>
      <c r="Q12" s="5">
        <f t="shared" si="25"/>
        <v>257</v>
      </c>
      <c r="R12" s="6">
        <f t="shared" si="6"/>
        <v>288</v>
      </c>
      <c r="S12" s="7">
        <v>9</v>
      </c>
      <c r="U12" s="5">
        <f t="shared" si="26"/>
        <v>313</v>
      </c>
      <c r="V12" s="6">
        <f t="shared" si="27"/>
        <v>351</v>
      </c>
      <c r="W12" s="9">
        <v>9</v>
      </c>
      <c r="X12" s="8"/>
      <c r="Y12" s="5">
        <f t="shared" si="28"/>
        <v>245</v>
      </c>
      <c r="Z12" s="6">
        <f t="shared" si="7"/>
        <v>275</v>
      </c>
      <c r="AA12" s="7">
        <v>9</v>
      </c>
      <c r="AB12" s="8"/>
      <c r="AC12" s="5">
        <f t="shared" si="29"/>
        <v>289</v>
      </c>
      <c r="AD12" s="6">
        <f t="shared" si="30"/>
        <v>324</v>
      </c>
      <c r="AE12" s="7">
        <v>9</v>
      </c>
      <c r="AF12" s="8"/>
      <c r="AG12" s="5">
        <f t="shared" si="31"/>
        <v>245</v>
      </c>
      <c r="AH12" s="6">
        <f t="shared" si="8"/>
        <v>275</v>
      </c>
      <c r="AI12" s="7">
        <v>9</v>
      </c>
      <c r="AJ12" s="8"/>
      <c r="AK12" s="5">
        <f t="shared" si="32"/>
        <v>273</v>
      </c>
      <c r="AL12" s="6">
        <f t="shared" si="33"/>
        <v>306</v>
      </c>
      <c r="AM12" s="7">
        <v>9</v>
      </c>
      <c r="AO12" s="5">
        <f t="shared" si="34"/>
        <v>248</v>
      </c>
      <c r="AP12" s="6">
        <f t="shared" si="9"/>
        <v>283</v>
      </c>
      <c r="AQ12" s="9">
        <v>8</v>
      </c>
      <c r="AR12" s="8"/>
      <c r="AS12" s="5">
        <f t="shared" si="35"/>
        <v>213</v>
      </c>
      <c r="AT12" s="6">
        <f t="shared" si="10"/>
        <v>242</v>
      </c>
      <c r="AU12" s="7">
        <v>8</v>
      </c>
      <c r="AV12" s="8"/>
      <c r="AW12" s="5">
        <f t="shared" si="36"/>
        <v>236</v>
      </c>
      <c r="AX12" s="6">
        <f t="shared" si="11"/>
        <v>269</v>
      </c>
      <c r="AY12" s="7">
        <v>8</v>
      </c>
      <c r="AZ12" s="8"/>
      <c r="BA12" s="5">
        <f t="shared" si="37"/>
        <v>199</v>
      </c>
      <c r="BB12" s="6">
        <f t="shared" si="12"/>
        <v>226</v>
      </c>
      <c r="BC12" s="7">
        <v>8</v>
      </c>
      <c r="BD12" s="8"/>
      <c r="BE12" s="5">
        <f t="shared" si="38"/>
        <v>213</v>
      </c>
      <c r="BF12" s="6">
        <f t="shared" si="13"/>
        <v>243</v>
      </c>
      <c r="BG12" s="7">
        <v>8</v>
      </c>
      <c r="BI12" s="30">
        <f t="shared" si="39"/>
        <v>289</v>
      </c>
      <c r="BJ12" s="31">
        <f t="shared" si="14"/>
        <v>323</v>
      </c>
      <c r="BK12" s="32">
        <v>9</v>
      </c>
      <c r="BL12" s="33">
        <v>5</v>
      </c>
      <c r="BM12" s="8"/>
      <c r="BN12" s="30">
        <f t="shared" si="15"/>
        <v>1731</v>
      </c>
      <c r="BO12" s="35">
        <f t="shared" si="16"/>
        <v>1940</v>
      </c>
      <c r="BP12" s="32">
        <v>9</v>
      </c>
      <c r="BQ12" s="36">
        <v>30</v>
      </c>
      <c r="BR12" s="37"/>
      <c r="BS12" s="31"/>
      <c r="BT12" s="30">
        <f t="shared" si="17"/>
        <v>5631</v>
      </c>
      <c r="BU12" s="35">
        <f t="shared" si="18"/>
        <v>6330</v>
      </c>
      <c r="BV12" s="32">
        <v>9</v>
      </c>
      <c r="BW12" s="36">
        <v>30</v>
      </c>
      <c r="BX12" s="8"/>
      <c r="BY12" s="30">
        <f t="shared" si="40"/>
        <v>232</v>
      </c>
      <c r="BZ12" s="31">
        <f t="shared" si="19"/>
        <v>260</v>
      </c>
      <c r="CA12" s="32">
        <v>9</v>
      </c>
      <c r="CB12" s="33">
        <v>5</v>
      </c>
      <c r="CC12" s="8"/>
      <c r="CD12" s="30">
        <f t="shared" si="41"/>
        <v>249</v>
      </c>
      <c r="CE12" s="31">
        <f t="shared" si="20"/>
        <v>278</v>
      </c>
      <c r="CF12" s="32">
        <v>9</v>
      </c>
      <c r="CG12" s="33">
        <v>5</v>
      </c>
      <c r="CQ12" s="44">
        <v>4201</v>
      </c>
      <c r="CR12" t="s">
        <v>61</v>
      </c>
      <c r="CS12" s="44">
        <v>4700</v>
      </c>
      <c r="CT12">
        <v>1</v>
      </c>
      <c r="CU12">
        <v>1</v>
      </c>
      <c r="CV12">
        <v>8</v>
      </c>
      <c r="CW12">
        <v>10</v>
      </c>
      <c r="CY12" s="44">
        <v>4201</v>
      </c>
      <c r="CZ12" t="s">
        <v>61</v>
      </c>
      <c r="DA12" s="44">
        <v>4700</v>
      </c>
      <c r="DB12">
        <v>1</v>
      </c>
      <c r="DC12">
        <v>1</v>
      </c>
      <c r="DD12">
        <v>8</v>
      </c>
      <c r="DE12">
        <v>10</v>
      </c>
      <c r="DW12" s="64">
        <v>6321</v>
      </c>
      <c r="DX12" s="64">
        <v>7110</v>
      </c>
      <c r="DY12" s="64">
        <v>9</v>
      </c>
      <c r="EA12" s="64">
        <v>7121</v>
      </c>
      <c r="EB12" s="64">
        <v>8010</v>
      </c>
      <c r="EC12" s="64">
        <v>9</v>
      </c>
      <c r="EE12" s="64">
        <v>5521</v>
      </c>
      <c r="EF12" s="64">
        <v>6210</v>
      </c>
      <c r="EG12" s="64">
        <v>9</v>
      </c>
      <c r="EI12" s="64">
        <v>6321</v>
      </c>
      <c r="EJ12" s="64">
        <v>7110</v>
      </c>
      <c r="EK12" s="57">
        <v>9</v>
      </c>
    </row>
    <row r="13" spans="1:141" x14ac:dyDescent="0.3">
      <c r="A13" s="5">
        <f t="shared" si="21"/>
        <v>289</v>
      </c>
      <c r="B13" s="6">
        <f t="shared" si="0"/>
        <v>320</v>
      </c>
      <c r="C13" s="9">
        <v>10</v>
      </c>
      <c r="D13" s="8"/>
      <c r="E13" s="5">
        <f t="shared" si="22"/>
        <v>217</v>
      </c>
      <c r="F13" s="6">
        <f t="shared" si="1"/>
        <v>240</v>
      </c>
      <c r="G13" s="7">
        <v>10</v>
      </c>
      <c r="H13" s="8"/>
      <c r="I13" s="5">
        <f t="shared" si="23"/>
        <v>267</v>
      </c>
      <c r="J13" s="6">
        <f t="shared" si="5"/>
        <v>295</v>
      </c>
      <c r="K13" s="7">
        <v>10</v>
      </c>
      <c r="L13" s="8"/>
      <c r="M13" s="5">
        <f t="shared" si="24"/>
        <v>266.5</v>
      </c>
      <c r="N13" s="6">
        <f t="shared" si="2"/>
        <v>295</v>
      </c>
      <c r="O13" s="7">
        <v>10</v>
      </c>
      <c r="P13" s="8"/>
      <c r="Q13" s="5">
        <f t="shared" si="25"/>
        <v>289</v>
      </c>
      <c r="R13" s="6">
        <f t="shared" si="6"/>
        <v>320</v>
      </c>
      <c r="S13" s="7">
        <v>10</v>
      </c>
      <c r="U13" s="5">
        <f t="shared" si="26"/>
        <v>352</v>
      </c>
      <c r="V13" s="6">
        <f t="shared" si="27"/>
        <v>390</v>
      </c>
      <c r="W13" s="9">
        <v>10</v>
      </c>
      <c r="X13" s="8"/>
      <c r="Y13" s="5">
        <f t="shared" si="28"/>
        <v>276</v>
      </c>
      <c r="Z13" s="6">
        <f t="shared" si="7"/>
        <v>305</v>
      </c>
      <c r="AA13" s="7">
        <v>10</v>
      </c>
      <c r="AB13" s="8"/>
      <c r="AC13" s="5">
        <f t="shared" si="29"/>
        <v>325</v>
      </c>
      <c r="AD13" s="6">
        <f t="shared" si="30"/>
        <v>360</v>
      </c>
      <c r="AE13" s="7">
        <v>10</v>
      </c>
      <c r="AF13" s="8"/>
      <c r="AG13" s="5">
        <f t="shared" si="31"/>
        <v>276</v>
      </c>
      <c r="AH13" s="6">
        <f t="shared" si="8"/>
        <v>305</v>
      </c>
      <c r="AI13" s="7">
        <v>10</v>
      </c>
      <c r="AJ13" s="8"/>
      <c r="AK13" s="5">
        <f t="shared" si="32"/>
        <v>307</v>
      </c>
      <c r="AL13" s="6">
        <f t="shared" si="33"/>
        <v>340</v>
      </c>
      <c r="AM13" s="7">
        <v>10</v>
      </c>
      <c r="AO13" s="5">
        <f t="shared" si="34"/>
        <v>284</v>
      </c>
      <c r="AP13" s="6">
        <f t="shared" si="9"/>
        <v>318</v>
      </c>
      <c r="AQ13" s="9">
        <v>9</v>
      </c>
      <c r="AR13" s="8"/>
      <c r="AS13" s="5">
        <f t="shared" si="35"/>
        <v>243</v>
      </c>
      <c r="AT13" s="6">
        <f t="shared" si="10"/>
        <v>273</v>
      </c>
      <c r="AU13" s="7">
        <v>9</v>
      </c>
      <c r="AV13" s="8"/>
      <c r="AW13" s="5">
        <f t="shared" si="36"/>
        <v>270</v>
      </c>
      <c r="AX13" s="6">
        <f t="shared" si="11"/>
        <v>303</v>
      </c>
      <c r="AY13" s="7">
        <v>9</v>
      </c>
      <c r="AZ13" s="8"/>
      <c r="BA13" s="5">
        <f t="shared" si="37"/>
        <v>227</v>
      </c>
      <c r="BB13" s="6">
        <f t="shared" si="12"/>
        <v>254</v>
      </c>
      <c r="BC13" s="7">
        <v>9</v>
      </c>
      <c r="BD13" s="8"/>
      <c r="BE13" s="5">
        <f t="shared" si="38"/>
        <v>244</v>
      </c>
      <c r="BF13" s="6">
        <f t="shared" si="13"/>
        <v>273</v>
      </c>
      <c r="BG13" s="7">
        <v>9</v>
      </c>
      <c r="BI13" s="30">
        <f t="shared" si="39"/>
        <v>324</v>
      </c>
      <c r="BJ13" s="31">
        <f t="shared" si="14"/>
        <v>359</v>
      </c>
      <c r="BK13" s="32">
        <v>10</v>
      </c>
      <c r="BL13" s="33">
        <v>5</v>
      </c>
      <c r="BM13" s="8"/>
      <c r="BN13" s="30">
        <f t="shared" si="15"/>
        <v>1941</v>
      </c>
      <c r="BO13" s="35">
        <f t="shared" si="16"/>
        <v>2160</v>
      </c>
      <c r="BP13" s="32">
        <v>10</v>
      </c>
      <c r="BQ13" s="36">
        <v>30</v>
      </c>
      <c r="BR13" s="37"/>
      <c r="BS13" s="31"/>
      <c r="BT13" s="30">
        <f t="shared" si="17"/>
        <v>6331</v>
      </c>
      <c r="BU13" s="35">
        <f t="shared" si="18"/>
        <v>7020</v>
      </c>
      <c r="BV13" s="32">
        <v>10</v>
      </c>
      <c r="BW13" s="36">
        <v>30</v>
      </c>
      <c r="BX13" s="8"/>
      <c r="BY13" s="30">
        <f t="shared" si="40"/>
        <v>261</v>
      </c>
      <c r="BZ13" s="31">
        <f t="shared" si="19"/>
        <v>288</v>
      </c>
      <c r="CA13" s="32">
        <v>10</v>
      </c>
      <c r="CB13" s="33">
        <v>5</v>
      </c>
      <c r="CC13" s="8"/>
      <c r="CD13" s="30">
        <f t="shared" si="41"/>
        <v>279</v>
      </c>
      <c r="CE13" s="31">
        <f t="shared" si="20"/>
        <v>309</v>
      </c>
      <c r="CF13" s="32">
        <v>10</v>
      </c>
      <c r="CG13" s="33">
        <v>5</v>
      </c>
      <c r="CQ13" s="44">
        <v>4701</v>
      </c>
      <c r="CR13" t="s">
        <v>61</v>
      </c>
      <c r="CS13" s="44">
        <v>5200</v>
      </c>
      <c r="CT13">
        <v>1</v>
      </c>
      <c r="CU13">
        <v>1</v>
      </c>
      <c r="CV13">
        <v>9</v>
      </c>
      <c r="CW13">
        <v>11</v>
      </c>
      <c r="CY13" s="44">
        <v>4701</v>
      </c>
      <c r="CZ13" t="s">
        <v>61</v>
      </c>
      <c r="DA13" s="44">
        <v>5200</v>
      </c>
      <c r="DB13">
        <v>1</v>
      </c>
      <c r="DC13">
        <v>1</v>
      </c>
      <c r="DD13">
        <v>9</v>
      </c>
      <c r="DE13">
        <v>11</v>
      </c>
      <c r="EE13" s="64">
        <v>6211</v>
      </c>
      <c r="EF13" s="64">
        <v>6900</v>
      </c>
      <c r="EG13" s="64">
        <v>10</v>
      </c>
      <c r="EI13" s="64">
        <v>7111</v>
      </c>
      <c r="EJ13" s="64">
        <v>7900</v>
      </c>
      <c r="EK13" s="57">
        <v>10</v>
      </c>
    </row>
    <row r="14" spans="1:141" x14ac:dyDescent="0.3">
      <c r="A14" s="5">
        <f t="shared" si="21"/>
        <v>321</v>
      </c>
      <c r="B14" s="6">
        <f t="shared" si="0"/>
        <v>352</v>
      </c>
      <c r="C14" s="9">
        <v>11</v>
      </c>
      <c r="D14" s="8"/>
      <c r="E14" s="5">
        <f t="shared" si="22"/>
        <v>241</v>
      </c>
      <c r="F14" s="6">
        <f t="shared" si="1"/>
        <v>264</v>
      </c>
      <c r="G14" s="7">
        <v>11</v>
      </c>
      <c r="H14" s="8"/>
      <c r="I14" s="5">
        <f t="shared" si="23"/>
        <v>296</v>
      </c>
      <c r="J14" s="6">
        <f t="shared" si="5"/>
        <v>325</v>
      </c>
      <c r="K14" s="7">
        <v>11</v>
      </c>
      <c r="L14" s="8"/>
      <c r="M14" s="5">
        <f t="shared" si="24"/>
        <v>296</v>
      </c>
      <c r="N14" s="6">
        <f t="shared" si="2"/>
        <v>324.5</v>
      </c>
      <c r="O14" s="7">
        <v>11</v>
      </c>
      <c r="P14" s="8"/>
      <c r="Q14" s="5">
        <f t="shared" si="25"/>
        <v>321</v>
      </c>
      <c r="R14" s="6">
        <f t="shared" si="6"/>
        <v>352</v>
      </c>
      <c r="S14" s="7">
        <v>11</v>
      </c>
      <c r="U14" s="5">
        <f t="shared" si="26"/>
        <v>391</v>
      </c>
      <c r="V14" s="6">
        <f t="shared" si="27"/>
        <v>429</v>
      </c>
      <c r="W14" s="9">
        <v>11</v>
      </c>
      <c r="X14" s="8"/>
      <c r="Y14" s="5">
        <f t="shared" si="28"/>
        <v>306</v>
      </c>
      <c r="Z14" s="6">
        <f t="shared" si="7"/>
        <v>336</v>
      </c>
      <c r="AA14" s="7">
        <v>11</v>
      </c>
      <c r="AB14" s="8"/>
      <c r="AC14" s="5">
        <f t="shared" si="29"/>
        <v>361</v>
      </c>
      <c r="AD14" s="6">
        <f t="shared" si="30"/>
        <v>396</v>
      </c>
      <c r="AE14" s="7">
        <v>11</v>
      </c>
      <c r="AF14" s="8"/>
      <c r="AG14" s="5">
        <f t="shared" si="31"/>
        <v>306</v>
      </c>
      <c r="AH14" s="6">
        <f t="shared" si="8"/>
        <v>336</v>
      </c>
      <c r="AI14" s="7">
        <v>11</v>
      </c>
      <c r="AJ14" s="8"/>
      <c r="AK14" s="5">
        <f t="shared" si="32"/>
        <v>341</v>
      </c>
      <c r="AL14" s="6">
        <f t="shared" si="33"/>
        <v>374</v>
      </c>
      <c r="AM14" s="7">
        <v>11</v>
      </c>
      <c r="AO14" s="5">
        <f t="shared" si="34"/>
        <v>319</v>
      </c>
      <c r="AP14" s="6">
        <f t="shared" si="9"/>
        <v>354</v>
      </c>
      <c r="AQ14" s="9">
        <v>10</v>
      </c>
      <c r="AR14" s="8"/>
      <c r="AS14" s="5">
        <f t="shared" si="35"/>
        <v>274</v>
      </c>
      <c r="AT14" s="6">
        <f t="shared" si="10"/>
        <v>303</v>
      </c>
      <c r="AU14" s="7">
        <v>10</v>
      </c>
      <c r="AV14" s="8"/>
      <c r="AW14" s="5">
        <f t="shared" si="36"/>
        <v>304</v>
      </c>
      <c r="AX14" s="6">
        <f t="shared" si="11"/>
        <v>337</v>
      </c>
      <c r="AY14" s="7">
        <v>10</v>
      </c>
      <c r="AZ14" s="8"/>
      <c r="BA14" s="5">
        <f t="shared" si="37"/>
        <v>255</v>
      </c>
      <c r="BB14" s="6">
        <f t="shared" si="12"/>
        <v>283</v>
      </c>
      <c r="BC14" s="7">
        <v>10</v>
      </c>
      <c r="BD14" s="8"/>
      <c r="BE14" s="5">
        <f t="shared" si="38"/>
        <v>274</v>
      </c>
      <c r="BF14" s="6">
        <f t="shared" si="13"/>
        <v>304</v>
      </c>
      <c r="BG14" s="7">
        <v>10</v>
      </c>
      <c r="BI14" s="30">
        <f t="shared" si="39"/>
        <v>360</v>
      </c>
      <c r="BJ14" s="31">
        <f t="shared" si="14"/>
        <v>394</v>
      </c>
      <c r="BK14" s="32">
        <v>11</v>
      </c>
      <c r="BL14" s="33">
        <v>5</v>
      </c>
      <c r="BM14" s="8"/>
      <c r="BN14" s="30">
        <f t="shared" si="15"/>
        <v>2161</v>
      </c>
      <c r="BO14" s="35">
        <f t="shared" si="16"/>
        <v>2370</v>
      </c>
      <c r="BP14" s="32">
        <v>11</v>
      </c>
      <c r="BQ14" s="36">
        <v>30</v>
      </c>
      <c r="BR14" s="37"/>
      <c r="BS14" s="31"/>
      <c r="BT14" s="30">
        <f t="shared" si="17"/>
        <v>7021</v>
      </c>
      <c r="BU14" s="35">
        <f t="shared" si="18"/>
        <v>7720</v>
      </c>
      <c r="BV14" s="32">
        <v>11</v>
      </c>
      <c r="BW14" s="36">
        <v>30</v>
      </c>
      <c r="BX14" s="8"/>
      <c r="BY14" s="30">
        <f t="shared" si="40"/>
        <v>289</v>
      </c>
      <c r="BZ14" s="31">
        <f t="shared" si="19"/>
        <v>316</v>
      </c>
      <c r="CA14" s="32">
        <v>11</v>
      </c>
      <c r="CB14" s="33">
        <v>5</v>
      </c>
      <c r="CC14" s="8"/>
      <c r="CD14" s="30">
        <f t="shared" si="41"/>
        <v>310</v>
      </c>
      <c r="CE14" s="31">
        <f t="shared" si="20"/>
        <v>339</v>
      </c>
      <c r="CF14" s="32">
        <v>11</v>
      </c>
      <c r="CG14" s="33">
        <v>5</v>
      </c>
      <c r="CQ14" s="44">
        <v>5201</v>
      </c>
      <c r="CR14" t="s">
        <v>61</v>
      </c>
      <c r="CS14">
        <v>9999</v>
      </c>
      <c r="CT14">
        <v>1</v>
      </c>
      <c r="CU14">
        <v>1</v>
      </c>
      <c r="CV14">
        <v>10</v>
      </c>
      <c r="CW14">
        <v>12</v>
      </c>
      <c r="CY14" s="44">
        <v>5201</v>
      </c>
      <c r="CZ14" t="s">
        <v>61</v>
      </c>
      <c r="DA14">
        <v>9999</v>
      </c>
      <c r="DB14">
        <v>1</v>
      </c>
      <c r="DC14">
        <v>1</v>
      </c>
      <c r="DD14">
        <v>10</v>
      </c>
      <c r="DE14">
        <v>12</v>
      </c>
      <c r="EE14" s="64">
        <v>6901</v>
      </c>
      <c r="EF14" s="64">
        <v>7590</v>
      </c>
      <c r="EG14" s="64">
        <v>11</v>
      </c>
      <c r="EI14" s="64">
        <v>7901</v>
      </c>
      <c r="EJ14" s="64">
        <v>8690</v>
      </c>
      <c r="EK14" s="57">
        <v>11</v>
      </c>
    </row>
    <row r="15" spans="1:141" x14ac:dyDescent="0.3">
      <c r="A15" s="5">
        <f t="shared" si="21"/>
        <v>353</v>
      </c>
      <c r="B15" s="6">
        <f t="shared" si="0"/>
        <v>384</v>
      </c>
      <c r="C15" s="9">
        <v>12</v>
      </c>
      <c r="D15" s="8"/>
      <c r="E15" s="5">
        <f t="shared" si="22"/>
        <v>265</v>
      </c>
      <c r="F15" s="6">
        <f t="shared" si="1"/>
        <v>288</v>
      </c>
      <c r="G15" s="7">
        <v>12</v>
      </c>
      <c r="H15" s="8"/>
      <c r="I15" s="5">
        <f t="shared" si="23"/>
        <v>326</v>
      </c>
      <c r="J15" s="6">
        <f t="shared" si="5"/>
        <v>354</v>
      </c>
      <c r="K15" s="7">
        <v>12</v>
      </c>
      <c r="L15" s="8"/>
      <c r="M15" s="5">
        <f t="shared" si="24"/>
        <v>325.5</v>
      </c>
      <c r="N15" s="6">
        <f t="shared" si="2"/>
        <v>354</v>
      </c>
      <c r="O15" s="7">
        <v>12</v>
      </c>
      <c r="P15" s="8"/>
      <c r="Q15" s="5">
        <f t="shared" si="25"/>
        <v>353</v>
      </c>
      <c r="R15" s="6">
        <f t="shared" si="6"/>
        <v>384</v>
      </c>
      <c r="S15" s="7">
        <v>12</v>
      </c>
      <c r="U15" s="5">
        <f t="shared" si="26"/>
        <v>430</v>
      </c>
      <c r="V15" s="6">
        <f t="shared" si="27"/>
        <v>468</v>
      </c>
      <c r="W15" s="9">
        <v>12</v>
      </c>
      <c r="X15" s="8"/>
      <c r="Y15" s="5">
        <f t="shared" si="28"/>
        <v>337</v>
      </c>
      <c r="Z15" s="6">
        <f t="shared" si="7"/>
        <v>366</v>
      </c>
      <c r="AA15" s="7">
        <v>12</v>
      </c>
      <c r="AB15" s="8"/>
      <c r="AC15" s="5">
        <f t="shared" si="29"/>
        <v>397</v>
      </c>
      <c r="AD15" s="6">
        <f t="shared" si="30"/>
        <v>432</v>
      </c>
      <c r="AE15" s="7">
        <v>12</v>
      </c>
      <c r="AF15" s="8"/>
      <c r="AG15" s="5">
        <f t="shared" si="31"/>
        <v>337</v>
      </c>
      <c r="AH15" s="6">
        <f t="shared" si="8"/>
        <v>366</v>
      </c>
      <c r="AI15" s="7">
        <v>12</v>
      </c>
      <c r="AJ15" s="8"/>
      <c r="AK15" s="5">
        <f t="shared" si="32"/>
        <v>375</v>
      </c>
      <c r="AL15" s="6">
        <f t="shared" si="33"/>
        <v>408</v>
      </c>
      <c r="AM15" s="7">
        <v>12</v>
      </c>
      <c r="AO15" s="5">
        <f t="shared" si="34"/>
        <v>355</v>
      </c>
      <c r="AP15" s="6">
        <f t="shared" si="9"/>
        <v>389</v>
      </c>
      <c r="AQ15" s="9">
        <v>11</v>
      </c>
      <c r="AR15" s="8"/>
      <c r="AS15" s="5">
        <f t="shared" si="35"/>
        <v>304</v>
      </c>
      <c r="AT15" s="6">
        <f t="shared" si="10"/>
        <v>333</v>
      </c>
      <c r="AU15" s="7">
        <v>11</v>
      </c>
      <c r="AV15" s="8"/>
      <c r="AW15" s="5">
        <f t="shared" si="36"/>
        <v>338</v>
      </c>
      <c r="AX15" s="6">
        <f t="shared" si="11"/>
        <v>370</v>
      </c>
      <c r="AY15" s="7">
        <v>11</v>
      </c>
      <c r="AZ15" s="8"/>
      <c r="BA15" s="5">
        <f t="shared" si="37"/>
        <v>284</v>
      </c>
      <c r="BB15" s="6">
        <f t="shared" si="12"/>
        <v>311</v>
      </c>
      <c r="BC15" s="7">
        <v>11</v>
      </c>
      <c r="BD15" s="8"/>
      <c r="BE15" s="5">
        <f t="shared" si="38"/>
        <v>305</v>
      </c>
      <c r="BF15" s="6">
        <f t="shared" si="13"/>
        <v>334</v>
      </c>
      <c r="BG15" s="7">
        <v>11</v>
      </c>
      <c r="BI15" s="30">
        <f t="shared" si="39"/>
        <v>395</v>
      </c>
      <c r="BJ15" s="31">
        <f t="shared" si="14"/>
        <v>430</v>
      </c>
      <c r="BK15" s="32">
        <v>12</v>
      </c>
      <c r="BL15" s="33">
        <v>5</v>
      </c>
      <c r="BM15" s="8"/>
      <c r="BN15" s="30">
        <f t="shared" si="15"/>
        <v>2371</v>
      </c>
      <c r="BO15" s="35">
        <f t="shared" si="16"/>
        <v>2580</v>
      </c>
      <c r="BP15" s="32">
        <v>12</v>
      </c>
      <c r="BQ15" s="36">
        <v>30</v>
      </c>
      <c r="BR15" s="37"/>
      <c r="BS15" s="31"/>
      <c r="BT15" s="30">
        <f t="shared" si="17"/>
        <v>7721</v>
      </c>
      <c r="BU15" s="35">
        <f t="shared" si="18"/>
        <v>8420</v>
      </c>
      <c r="BV15" s="32">
        <v>12</v>
      </c>
      <c r="BW15" s="36">
        <v>30</v>
      </c>
      <c r="BX15" s="8"/>
      <c r="BY15" s="30">
        <f t="shared" si="40"/>
        <v>317</v>
      </c>
      <c r="BZ15" s="31">
        <f t="shared" si="19"/>
        <v>345</v>
      </c>
      <c r="CA15" s="32">
        <v>12</v>
      </c>
      <c r="CB15" s="33">
        <v>5</v>
      </c>
      <c r="CC15" s="8"/>
      <c r="CD15" s="30">
        <f t="shared" si="41"/>
        <v>340</v>
      </c>
      <c r="CE15" s="31">
        <f t="shared" si="20"/>
        <v>370</v>
      </c>
      <c r="CF15" s="32">
        <v>12</v>
      </c>
      <c r="CG15" s="33">
        <v>5</v>
      </c>
      <c r="EE15" s="64">
        <v>7591</v>
      </c>
      <c r="EF15" s="64">
        <v>8280</v>
      </c>
      <c r="EG15" s="64">
        <v>12</v>
      </c>
      <c r="EI15" s="64">
        <v>8691</v>
      </c>
      <c r="EJ15" s="64">
        <v>9480</v>
      </c>
      <c r="EK15" s="57">
        <v>12</v>
      </c>
    </row>
    <row r="16" spans="1:141" x14ac:dyDescent="0.3">
      <c r="A16" s="5">
        <f t="shared" si="21"/>
        <v>385</v>
      </c>
      <c r="B16" s="6">
        <f t="shared" si="0"/>
        <v>416</v>
      </c>
      <c r="C16" s="9">
        <v>13</v>
      </c>
      <c r="D16" s="8"/>
      <c r="E16" s="5">
        <f t="shared" si="22"/>
        <v>289</v>
      </c>
      <c r="F16" s="6">
        <f t="shared" si="1"/>
        <v>312</v>
      </c>
      <c r="G16" s="7">
        <v>13</v>
      </c>
      <c r="H16" s="8"/>
      <c r="I16" s="5">
        <f t="shared" si="23"/>
        <v>355</v>
      </c>
      <c r="J16" s="6">
        <f t="shared" si="5"/>
        <v>384</v>
      </c>
      <c r="K16" s="7">
        <v>13</v>
      </c>
      <c r="L16" s="8"/>
      <c r="M16" s="5">
        <f t="shared" si="24"/>
        <v>355</v>
      </c>
      <c r="N16" s="6">
        <f t="shared" si="2"/>
        <v>383.5</v>
      </c>
      <c r="O16" s="7">
        <v>13</v>
      </c>
      <c r="P16" s="8"/>
      <c r="Q16" s="5">
        <f t="shared" si="25"/>
        <v>385</v>
      </c>
      <c r="R16" s="6">
        <f t="shared" si="6"/>
        <v>416</v>
      </c>
      <c r="S16" s="7">
        <v>13</v>
      </c>
      <c r="U16" s="5">
        <f t="shared" si="26"/>
        <v>469</v>
      </c>
      <c r="V16" s="6">
        <f t="shared" si="27"/>
        <v>507</v>
      </c>
      <c r="W16" s="9">
        <v>13</v>
      </c>
      <c r="X16" s="8"/>
      <c r="Y16" s="5">
        <f t="shared" si="28"/>
        <v>367</v>
      </c>
      <c r="Z16" s="6">
        <f t="shared" si="7"/>
        <v>397</v>
      </c>
      <c r="AA16" s="7">
        <v>13</v>
      </c>
      <c r="AB16" s="8"/>
      <c r="AC16" s="5">
        <f t="shared" si="29"/>
        <v>433</v>
      </c>
      <c r="AD16" s="6">
        <f t="shared" si="30"/>
        <v>468</v>
      </c>
      <c r="AE16" s="7">
        <v>13</v>
      </c>
      <c r="AF16" s="8"/>
      <c r="AG16" s="5">
        <f t="shared" si="31"/>
        <v>367</v>
      </c>
      <c r="AH16" s="6">
        <f t="shared" si="8"/>
        <v>397</v>
      </c>
      <c r="AI16" s="7">
        <v>13</v>
      </c>
      <c r="AJ16" s="8"/>
      <c r="AK16" s="5">
        <f t="shared" si="32"/>
        <v>409</v>
      </c>
      <c r="AL16" s="6">
        <f t="shared" si="33"/>
        <v>442</v>
      </c>
      <c r="AM16" s="7">
        <v>13</v>
      </c>
      <c r="AO16" s="5">
        <f t="shared" si="34"/>
        <v>390</v>
      </c>
      <c r="AP16" s="6">
        <f t="shared" si="9"/>
        <v>425</v>
      </c>
      <c r="AQ16" s="9">
        <v>12</v>
      </c>
      <c r="AR16" s="8"/>
      <c r="AS16" s="5">
        <f t="shared" si="35"/>
        <v>334</v>
      </c>
      <c r="AT16" s="6">
        <f t="shared" si="10"/>
        <v>364</v>
      </c>
      <c r="AU16" s="7">
        <v>12</v>
      </c>
      <c r="AV16" s="8"/>
      <c r="AW16" s="5">
        <f t="shared" si="36"/>
        <v>371</v>
      </c>
      <c r="AX16" s="6">
        <f t="shared" si="11"/>
        <v>404</v>
      </c>
      <c r="AY16" s="7">
        <v>12</v>
      </c>
      <c r="AZ16" s="8"/>
      <c r="BA16" s="5">
        <f t="shared" si="37"/>
        <v>312</v>
      </c>
      <c r="BB16" s="6">
        <v>340</v>
      </c>
      <c r="BC16" s="7">
        <v>12</v>
      </c>
      <c r="BD16" s="8"/>
      <c r="BE16" s="5">
        <f t="shared" si="38"/>
        <v>335</v>
      </c>
      <c r="BF16" s="6">
        <f t="shared" si="13"/>
        <v>365</v>
      </c>
      <c r="BG16" s="7">
        <v>12</v>
      </c>
      <c r="BI16" s="30">
        <f t="shared" si="39"/>
        <v>431</v>
      </c>
      <c r="BJ16" s="31">
        <f t="shared" si="14"/>
        <v>465</v>
      </c>
      <c r="BK16" s="32">
        <v>13</v>
      </c>
      <c r="BL16" s="33">
        <v>5</v>
      </c>
      <c r="BM16" s="8"/>
      <c r="BN16" s="30">
        <f t="shared" si="15"/>
        <v>2581</v>
      </c>
      <c r="BO16" s="35">
        <f t="shared" si="16"/>
        <v>2790</v>
      </c>
      <c r="BP16" s="32">
        <v>13</v>
      </c>
      <c r="BQ16" s="36">
        <v>30</v>
      </c>
      <c r="BR16" s="37"/>
      <c r="BS16" s="31"/>
      <c r="BT16" s="30">
        <f t="shared" si="17"/>
        <v>8421</v>
      </c>
      <c r="BU16" s="35">
        <f t="shared" si="18"/>
        <v>9120</v>
      </c>
      <c r="BV16" s="32">
        <v>13</v>
      </c>
      <c r="BW16" s="36">
        <v>30</v>
      </c>
      <c r="BX16" s="8"/>
      <c r="BY16" s="30">
        <f t="shared" si="40"/>
        <v>346</v>
      </c>
      <c r="BZ16" s="31">
        <f t="shared" si="19"/>
        <v>373</v>
      </c>
      <c r="CA16" s="32">
        <v>13</v>
      </c>
      <c r="CB16" s="33">
        <v>5</v>
      </c>
      <c r="CC16" s="8"/>
      <c r="CD16" s="30">
        <f t="shared" si="41"/>
        <v>371</v>
      </c>
      <c r="CE16" s="31">
        <f t="shared" si="20"/>
        <v>400</v>
      </c>
      <c r="CF16" s="32">
        <v>13</v>
      </c>
      <c r="CG16" s="33">
        <v>5</v>
      </c>
      <c r="EE16" s="64">
        <v>8281</v>
      </c>
      <c r="EF16" s="64">
        <v>8970</v>
      </c>
      <c r="EG16" s="64">
        <v>13</v>
      </c>
      <c r="EI16" s="64">
        <v>9481</v>
      </c>
      <c r="EJ16" s="64">
        <v>10270</v>
      </c>
      <c r="EK16" s="57">
        <v>13</v>
      </c>
    </row>
    <row r="17" spans="1:141" x14ac:dyDescent="0.3">
      <c r="A17" s="5">
        <f t="shared" si="21"/>
        <v>417</v>
      </c>
      <c r="B17" s="6">
        <f t="shared" si="0"/>
        <v>448</v>
      </c>
      <c r="C17" s="9">
        <v>14</v>
      </c>
      <c r="D17" s="8"/>
      <c r="E17" s="5">
        <f t="shared" si="22"/>
        <v>313</v>
      </c>
      <c r="F17" s="6">
        <f t="shared" si="1"/>
        <v>336</v>
      </c>
      <c r="G17" s="7">
        <v>14</v>
      </c>
      <c r="H17" s="8"/>
      <c r="I17" s="5">
        <f t="shared" si="23"/>
        <v>385</v>
      </c>
      <c r="J17" s="6">
        <f t="shared" si="5"/>
        <v>413</v>
      </c>
      <c r="K17" s="7">
        <v>14</v>
      </c>
      <c r="L17" s="8"/>
      <c r="M17" s="5">
        <f t="shared" si="24"/>
        <v>384.5</v>
      </c>
      <c r="N17" s="6">
        <f t="shared" si="2"/>
        <v>413</v>
      </c>
      <c r="O17" s="7">
        <v>14</v>
      </c>
      <c r="P17" s="8"/>
      <c r="Q17" s="5">
        <f t="shared" si="25"/>
        <v>417</v>
      </c>
      <c r="R17" s="6">
        <f t="shared" si="6"/>
        <v>448</v>
      </c>
      <c r="S17" s="7">
        <v>14</v>
      </c>
      <c r="U17" s="5">
        <f t="shared" si="26"/>
        <v>508</v>
      </c>
      <c r="V17" s="6">
        <f t="shared" si="27"/>
        <v>546</v>
      </c>
      <c r="W17" s="9">
        <v>14</v>
      </c>
      <c r="X17" s="8"/>
      <c r="Y17" s="5">
        <f t="shared" si="28"/>
        <v>398</v>
      </c>
      <c r="Z17" s="6">
        <f t="shared" si="7"/>
        <v>427</v>
      </c>
      <c r="AA17" s="7">
        <v>14</v>
      </c>
      <c r="AB17" s="8"/>
      <c r="AC17" s="5">
        <f t="shared" si="29"/>
        <v>469</v>
      </c>
      <c r="AD17" s="6">
        <f t="shared" si="30"/>
        <v>504</v>
      </c>
      <c r="AE17" s="7">
        <v>14</v>
      </c>
      <c r="AF17" s="8"/>
      <c r="AG17" s="5">
        <f t="shared" si="31"/>
        <v>398</v>
      </c>
      <c r="AH17" s="6">
        <f t="shared" si="8"/>
        <v>427</v>
      </c>
      <c r="AI17" s="7">
        <v>14</v>
      </c>
      <c r="AJ17" s="8"/>
      <c r="AK17" s="5">
        <f t="shared" si="32"/>
        <v>443</v>
      </c>
      <c r="AL17" s="6">
        <f t="shared" si="33"/>
        <v>476</v>
      </c>
      <c r="AM17" s="7">
        <v>14</v>
      </c>
      <c r="AO17" s="5">
        <f t="shared" si="34"/>
        <v>426</v>
      </c>
      <c r="AP17" s="6">
        <f t="shared" si="9"/>
        <v>460</v>
      </c>
      <c r="AQ17" s="9">
        <v>13</v>
      </c>
      <c r="AR17" s="8"/>
      <c r="AS17" s="5">
        <f t="shared" si="35"/>
        <v>365</v>
      </c>
      <c r="AT17" s="6">
        <f t="shared" si="10"/>
        <v>394</v>
      </c>
      <c r="AU17" s="7">
        <v>13</v>
      </c>
      <c r="AV17" s="8"/>
      <c r="AW17" s="5">
        <f t="shared" si="36"/>
        <v>405</v>
      </c>
      <c r="AX17" s="6">
        <f t="shared" si="11"/>
        <v>438</v>
      </c>
      <c r="AY17" s="7">
        <v>13</v>
      </c>
      <c r="AZ17" s="8"/>
      <c r="BA17" s="5">
        <f t="shared" si="37"/>
        <v>341</v>
      </c>
      <c r="BB17" s="6">
        <f t="shared" si="12"/>
        <v>368</v>
      </c>
      <c r="BC17" s="7">
        <v>13</v>
      </c>
      <c r="BD17" s="8"/>
      <c r="BE17" s="5">
        <f t="shared" si="38"/>
        <v>366</v>
      </c>
      <c r="BF17" s="6">
        <f t="shared" si="13"/>
        <v>395</v>
      </c>
      <c r="BG17" s="7">
        <v>13</v>
      </c>
      <c r="BI17" s="30">
        <f t="shared" si="39"/>
        <v>466</v>
      </c>
      <c r="BJ17" s="31">
        <f t="shared" si="14"/>
        <v>500</v>
      </c>
      <c r="BK17" s="32">
        <v>14</v>
      </c>
      <c r="BL17" s="33">
        <v>5</v>
      </c>
      <c r="BM17" s="8"/>
      <c r="BN17" s="30">
        <f t="shared" si="15"/>
        <v>2791</v>
      </c>
      <c r="BO17" s="35">
        <f t="shared" si="16"/>
        <v>3010</v>
      </c>
      <c r="BP17" s="32">
        <v>14</v>
      </c>
      <c r="BQ17" s="36">
        <v>30</v>
      </c>
      <c r="BR17" s="37"/>
      <c r="BS17" s="31"/>
      <c r="BT17" s="30">
        <f t="shared" si="17"/>
        <v>9121</v>
      </c>
      <c r="BU17" s="35">
        <f t="shared" si="18"/>
        <v>9820</v>
      </c>
      <c r="BV17" s="32">
        <v>14</v>
      </c>
      <c r="BW17" s="36">
        <v>30</v>
      </c>
      <c r="BX17" s="8"/>
      <c r="BY17" s="30">
        <f t="shared" si="40"/>
        <v>374</v>
      </c>
      <c r="BZ17" s="31">
        <f t="shared" si="19"/>
        <v>401</v>
      </c>
      <c r="CA17" s="32">
        <v>14</v>
      </c>
      <c r="CB17" s="33">
        <v>5</v>
      </c>
      <c r="CC17" s="8"/>
      <c r="CD17" s="30">
        <f t="shared" si="41"/>
        <v>401</v>
      </c>
      <c r="CE17" s="31">
        <f t="shared" si="20"/>
        <v>430</v>
      </c>
      <c r="CF17" s="32">
        <v>14</v>
      </c>
      <c r="CG17" s="33">
        <v>5</v>
      </c>
      <c r="EE17" s="64">
        <v>8971</v>
      </c>
      <c r="EF17" s="64">
        <v>9660</v>
      </c>
      <c r="EG17" s="64">
        <v>14</v>
      </c>
      <c r="EI17" s="64">
        <v>10271</v>
      </c>
      <c r="EJ17" s="64">
        <v>11060</v>
      </c>
      <c r="EK17" s="57">
        <v>14</v>
      </c>
    </row>
    <row r="18" spans="1:141" x14ac:dyDescent="0.3">
      <c r="A18" s="5">
        <f t="shared" si="21"/>
        <v>449</v>
      </c>
      <c r="B18" s="6">
        <f t="shared" si="0"/>
        <v>480</v>
      </c>
      <c r="C18" s="9">
        <v>15</v>
      </c>
      <c r="D18" s="8"/>
      <c r="E18" s="5">
        <f t="shared" si="22"/>
        <v>337</v>
      </c>
      <c r="F18" s="6">
        <f t="shared" si="1"/>
        <v>360</v>
      </c>
      <c r="G18" s="7">
        <v>15</v>
      </c>
      <c r="H18" s="8"/>
      <c r="I18" s="5">
        <f t="shared" si="23"/>
        <v>414</v>
      </c>
      <c r="J18" s="6">
        <f t="shared" si="5"/>
        <v>443</v>
      </c>
      <c r="K18" s="7">
        <v>15</v>
      </c>
      <c r="L18" s="8"/>
      <c r="M18" s="5">
        <f t="shared" si="24"/>
        <v>414</v>
      </c>
      <c r="N18" s="6">
        <f t="shared" si="2"/>
        <v>442.5</v>
      </c>
      <c r="O18" s="7">
        <v>15</v>
      </c>
      <c r="P18" s="8"/>
      <c r="Q18" s="5">
        <f t="shared" si="25"/>
        <v>449</v>
      </c>
      <c r="R18" s="6">
        <f t="shared" si="6"/>
        <v>480</v>
      </c>
      <c r="S18" s="7">
        <v>15</v>
      </c>
      <c r="U18" s="5">
        <f t="shared" si="26"/>
        <v>547</v>
      </c>
      <c r="V18" s="6">
        <f t="shared" si="27"/>
        <v>585</v>
      </c>
      <c r="W18" s="9">
        <v>15</v>
      </c>
      <c r="X18" s="8"/>
      <c r="Y18" s="5">
        <f t="shared" si="28"/>
        <v>428</v>
      </c>
      <c r="Z18" s="6">
        <f t="shared" si="7"/>
        <v>458</v>
      </c>
      <c r="AA18" s="7">
        <v>15</v>
      </c>
      <c r="AB18" s="8"/>
      <c r="AC18" s="5">
        <f t="shared" si="29"/>
        <v>505</v>
      </c>
      <c r="AD18" s="6">
        <f t="shared" si="30"/>
        <v>540</v>
      </c>
      <c r="AE18" s="7">
        <v>15</v>
      </c>
      <c r="AF18" s="8"/>
      <c r="AG18" s="5">
        <f t="shared" si="31"/>
        <v>428</v>
      </c>
      <c r="AH18" s="6">
        <f t="shared" si="8"/>
        <v>458</v>
      </c>
      <c r="AI18" s="7">
        <v>15</v>
      </c>
      <c r="AJ18" s="8"/>
      <c r="AK18" s="5">
        <f t="shared" si="32"/>
        <v>477</v>
      </c>
      <c r="AL18" s="6">
        <f t="shared" si="33"/>
        <v>510</v>
      </c>
      <c r="AM18" s="7">
        <v>15</v>
      </c>
      <c r="AO18" s="5">
        <f t="shared" si="34"/>
        <v>461</v>
      </c>
      <c r="AP18" s="6">
        <f t="shared" si="9"/>
        <v>495</v>
      </c>
      <c r="AQ18" s="9">
        <v>14</v>
      </c>
      <c r="AR18" s="8"/>
      <c r="AS18" s="5">
        <f t="shared" si="35"/>
        <v>395</v>
      </c>
      <c r="AT18" s="6">
        <f t="shared" si="10"/>
        <v>425</v>
      </c>
      <c r="AU18" s="7">
        <v>14</v>
      </c>
      <c r="AV18" s="8"/>
      <c r="AW18" s="5">
        <f t="shared" si="36"/>
        <v>439</v>
      </c>
      <c r="AX18" s="6">
        <f t="shared" si="11"/>
        <v>471</v>
      </c>
      <c r="AY18" s="7">
        <v>14</v>
      </c>
      <c r="AZ18" s="8"/>
      <c r="BA18" s="5">
        <f t="shared" si="37"/>
        <v>369</v>
      </c>
      <c r="BB18" s="6">
        <f t="shared" si="12"/>
        <v>396</v>
      </c>
      <c r="BC18" s="7">
        <v>14</v>
      </c>
      <c r="BD18" s="8"/>
      <c r="BE18" s="5">
        <f t="shared" si="38"/>
        <v>396</v>
      </c>
      <c r="BF18" s="6">
        <f t="shared" si="13"/>
        <v>425</v>
      </c>
      <c r="BG18" s="7">
        <v>14</v>
      </c>
      <c r="BI18" s="30">
        <f t="shared" si="39"/>
        <v>501</v>
      </c>
      <c r="BJ18" s="31">
        <f t="shared" si="14"/>
        <v>536</v>
      </c>
      <c r="BK18" s="32">
        <v>15</v>
      </c>
      <c r="BL18" s="33">
        <v>5</v>
      </c>
      <c r="BM18" s="8"/>
      <c r="BN18" s="30">
        <f t="shared" si="15"/>
        <v>3011</v>
      </c>
      <c r="BO18" s="35">
        <f t="shared" si="16"/>
        <v>3220</v>
      </c>
      <c r="BP18" s="32">
        <v>15</v>
      </c>
      <c r="BQ18" s="36">
        <v>30</v>
      </c>
      <c r="BR18" s="37"/>
      <c r="BS18" s="31"/>
      <c r="BT18" s="30">
        <f t="shared" si="17"/>
        <v>9821</v>
      </c>
      <c r="BU18" s="35">
        <f t="shared" si="18"/>
        <v>10520</v>
      </c>
      <c r="BV18" s="32">
        <v>15</v>
      </c>
      <c r="BW18" s="36">
        <v>30</v>
      </c>
      <c r="BX18" s="8"/>
      <c r="BY18" s="30">
        <f t="shared" si="40"/>
        <v>402</v>
      </c>
      <c r="BZ18" s="31">
        <f t="shared" si="19"/>
        <v>430</v>
      </c>
      <c r="CA18" s="32">
        <v>15</v>
      </c>
      <c r="CB18" s="33">
        <v>5</v>
      </c>
      <c r="CC18" s="8"/>
      <c r="CD18" s="30">
        <f t="shared" si="41"/>
        <v>431</v>
      </c>
      <c r="CE18" s="31">
        <f t="shared" si="20"/>
        <v>461</v>
      </c>
      <c r="CF18" s="32">
        <v>15</v>
      </c>
      <c r="CG18" s="33">
        <v>5</v>
      </c>
      <c r="EE18" s="64">
        <v>9661</v>
      </c>
      <c r="EF18" s="64">
        <v>10350</v>
      </c>
      <c r="EG18" s="64">
        <v>15</v>
      </c>
      <c r="EI18" s="64">
        <v>11061</v>
      </c>
      <c r="EJ18" s="64">
        <v>11850</v>
      </c>
      <c r="EK18" s="57">
        <v>15</v>
      </c>
    </row>
    <row r="19" spans="1:141" x14ac:dyDescent="0.3">
      <c r="A19" s="5">
        <f t="shared" si="21"/>
        <v>481</v>
      </c>
      <c r="B19" s="6">
        <f t="shared" si="0"/>
        <v>512</v>
      </c>
      <c r="C19" s="9">
        <v>16</v>
      </c>
      <c r="D19" s="8"/>
      <c r="E19" s="5">
        <f t="shared" si="22"/>
        <v>361</v>
      </c>
      <c r="F19" s="6">
        <f t="shared" si="1"/>
        <v>384</v>
      </c>
      <c r="G19" s="7">
        <v>16</v>
      </c>
      <c r="H19" s="8"/>
      <c r="I19" s="5">
        <f t="shared" si="23"/>
        <v>444</v>
      </c>
      <c r="J19" s="6">
        <f t="shared" si="5"/>
        <v>472</v>
      </c>
      <c r="K19" s="7">
        <v>16</v>
      </c>
      <c r="L19" s="8"/>
      <c r="M19" s="5">
        <f t="shared" si="24"/>
        <v>443.5</v>
      </c>
      <c r="N19" s="6">
        <f t="shared" si="2"/>
        <v>472</v>
      </c>
      <c r="O19" s="7">
        <v>16</v>
      </c>
      <c r="P19" s="8"/>
      <c r="Q19" s="5">
        <f t="shared" si="25"/>
        <v>481</v>
      </c>
      <c r="R19" s="6">
        <f t="shared" si="6"/>
        <v>512</v>
      </c>
      <c r="S19" s="7">
        <v>16</v>
      </c>
      <c r="U19" s="5">
        <f t="shared" si="26"/>
        <v>586</v>
      </c>
      <c r="V19" s="6">
        <f t="shared" si="27"/>
        <v>624</v>
      </c>
      <c r="W19" s="9">
        <v>16</v>
      </c>
      <c r="X19" s="8"/>
      <c r="Y19" s="5">
        <f t="shared" si="28"/>
        <v>459</v>
      </c>
      <c r="Z19" s="6">
        <f t="shared" si="7"/>
        <v>488</v>
      </c>
      <c r="AA19" s="7">
        <v>16</v>
      </c>
      <c r="AB19" s="8"/>
      <c r="AC19" s="5">
        <f t="shared" si="29"/>
        <v>541</v>
      </c>
      <c r="AD19" s="6">
        <f t="shared" si="30"/>
        <v>576</v>
      </c>
      <c r="AE19" s="7">
        <v>16</v>
      </c>
      <c r="AF19" s="8"/>
      <c r="AG19" s="5">
        <f t="shared" si="31"/>
        <v>459</v>
      </c>
      <c r="AH19" s="6">
        <f t="shared" si="8"/>
        <v>488</v>
      </c>
      <c r="AI19" s="7">
        <v>16</v>
      </c>
      <c r="AJ19" s="8"/>
      <c r="AK19" s="5">
        <f t="shared" si="32"/>
        <v>511</v>
      </c>
      <c r="AL19" s="6">
        <f t="shared" si="33"/>
        <v>544</v>
      </c>
      <c r="AM19" s="7">
        <v>16</v>
      </c>
      <c r="AO19" s="5">
        <f t="shared" si="34"/>
        <v>496</v>
      </c>
      <c r="AP19" s="6">
        <f t="shared" si="9"/>
        <v>531</v>
      </c>
      <c r="AQ19" s="9">
        <v>15</v>
      </c>
      <c r="AR19" s="8"/>
      <c r="AS19" s="5">
        <f t="shared" si="35"/>
        <v>426</v>
      </c>
      <c r="AT19" s="6">
        <f t="shared" si="10"/>
        <v>455</v>
      </c>
      <c r="AU19" s="7">
        <v>15</v>
      </c>
      <c r="AV19" s="8"/>
      <c r="AW19" s="5">
        <f t="shared" si="36"/>
        <v>472</v>
      </c>
      <c r="AX19" s="6">
        <f t="shared" si="11"/>
        <v>505</v>
      </c>
      <c r="AY19" s="7">
        <v>15</v>
      </c>
      <c r="AZ19" s="8"/>
      <c r="BA19" s="5">
        <f t="shared" si="37"/>
        <v>397</v>
      </c>
      <c r="BB19" s="6">
        <f t="shared" si="12"/>
        <v>424</v>
      </c>
      <c r="BC19" s="7">
        <v>15</v>
      </c>
      <c r="BD19" s="8"/>
      <c r="BE19" s="5">
        <f t="shared" si="38"/>
        <v>426</v>
      </c>
      <c r="BF19" s="6">
        <f t="shared" si="13"/>
        <v>456</v>
      </c>
      <c r="BG19" s="7">
        <v>15</v>
      </c>
      <c r="BI19" s="30">
        <f t="shared" si="39"/>
        <v>537</v>
      </c>
      <c r="BJ19" s="31">
        <f t="shared" si="14"/>
        <v>571</v>
      </c>
      <c r="BK19" s="32">
        <v>16</v>
      </c>
      <c r="BL19" s="33">
        <v>5</v>
      </c>
      <c r="BM19" s="8"/>
      <c r="BN19" s="30">
        <f t="shared" si="15"/>
        <v>3221</v>
      </c>
      <c r="BO19" s="35">
        <f t="shared" si="16"/>
        <v>3430</v>
      </c>
      <c r="BP19" s="32">
        <v>16</v>
      </c>
      <c r="BQ19" s="36">
        <v>30</v>
      </c>
      <c r="BR19" s="37"/>
      <c r="BS19" s="31"/>
      <c r="BT19" s="30">
        <f t="shared" si="17"/>
        <v>10521</v>
      </c>
      <c r="BU19" s="35">
        <f t="shared" si="18"/>
        <v>11220</v>
      </c>
      <c r="BV19" s="32">
        <v>16</v>
      </c>
      <c r="BW19" s="36">
        <v>30</v>
      </c>
      <c r="BX19" s="8"/>
      <c r="BY19" s="30">
        <f t="shared" si="40"/>
        <v>431</v>
      </c>
      <c r="BZ19" s="31">
        <f t="shared" si="19"/>
        <v>458</v>
      </c>
      <c r="CA19" s="32">
        <v>16</v>
      </c>
      <c r="CB19" s="33">
        <v>5</v>
      </c>
      <c r="CC19" s="8"/>
      <c r="CD19" s="30">
        <f t="shared" si="41"/>
        <v>462</v>
      </c>
      <c r="CE19" s="31">
        <f t="shared" si="20"/>
        <v>491</v>
      </c>
      <c r="CF19" s="32">
        <v>16</v>
      </c>
      <c r="CG19" s="33">
        <v>5</v>
      </c>
      <c r="EE19" s="64">
        <v>10351</v>
      </c>
      <c r="EF19" s="64">
        <v>11040</v>
      </c>
      <c r="EG19" s="64">
        <v>16</v>
      </c>
    </row>
    <row r="20" spans="1:141" x14ac:dyDescent="0.3">
      <c r="A20" s="5">
        <f t="shared" si="21"/>
        <v>513</v>
      </c>
      <c r="B20" s="6">
        <f t="shared" si="0"/>
        <v>544</v>
      </c>
      <c r="C20" s="9">
        <v>17</v>
      </c>
      <c r="D20" s="8"/>
      <c r="E20" s="5">
        <f t="shared" si="22"/>
        <v>385</v>
      </c>
      <c r="F20" s="6">
        <f t="shared" si="1"/>
        <v>408</v>
      </c>
      <c r="G20" s="7">
        <v>17</v>
      </c>
      <c r="H20" s="8"/>
      <c r="I20" s="5">
        <f t="shared" si="23"/>
        <v>473</v>
      </c>
      <c r="J20" s="6">
        <f t="shared" si="5"/>
        <v>502</v>
      </c>
      <c r="K20" s="7">
        <v>17</v>
      </c>
      <c r="L20" s="8"/>
      <c r="M20" s="5">
        <f t="shared" si="24"/>
        <v>473</v>
      </c>
      <c r="N20" s="6">
        <f t="shared" si="2"/>
        <v>501.5</v>
      </c>
      <c r="O20" s="7">
        <v>17</v>
      </c>
      <c r="P20" s="8"/>
      <c r="Q20" s="5">
        <f t="shared" si="25"/>
        <v>513</v>
      </c>
      <c r="R20" s="6">
        <f t="shared" si="6"/>
        <v>544</v>
      </c>
      <c r="S20" s="7">
        <v>17</v>
      </c>
      <c r="U20" s="5">
        <f t="shared" si="26"/>
        <v>625</v>
      </c>
      <c r="V20" s="6">
        <f t="shared" si="27"/>
        <v>663</v>
      </c>
      <c r="W20" s="9">
        <v>17</v>
      </c>
      <c r="X20" s="8"/>
      <c r="Y20" s="5">
        <f t="shared" si="28"/>
        <v>489</v>
      </c>
      <c r="Z20" s="6">
        <f t="shared" si="7"/>
        <v>519</v>
      </c>
      <c r="AA20" s="7">
        <v>17</v>
      </c>
      <c r="AB20" s="8"/>
      <c r="AC20" s="5">
        <f t="shared" si="29"/>
        <v>577</v>
      </c>
      <c r="AD20" s="6">
        <f t="shared" si="30"/>
        <v>612</v>
      </c>
      <c r="AE20" s="7">
        <v>17</v>
      </c>
      <c r="AF20" s="8"/>
      <c r="AG20" s="5">
        <f t="shared" si="31"/>
        <v>489</v>
      </c>
      <c r="AH20" s="6">
        <f t="shared" si="8"/>
        <v>519</v>
      </c>
      <c r="AI20" s="7">
        <v>17</v>
      </c>
      <c r="AJ20" s="8"/>
      <c r="AK20" s="5">
        <f t="shared" si="32"/>
        <v>545</v>
      </c>
      <c r="AL20" s="6">
        <f t="shared" si="33"/>
        <v>578</v>
      </c>
      <c r="AM20" s="7">
        <v>17</v>
      </c>
      <c r="AO20" s="5">
        <f t="shared" si="34"/>
        <v>532</v>
      </c>
      <c r="AP20" s="6">
        <f t="shared" si="9"/>
        <v>566</v>
      </c>
      <c r="AQ20" s="9">
        <v>16</v>
      </c>
      <c r="AR20" s="8"/>
      <c r="AS20" s="5">
        <f t="shared" si="35"/>
        <v>456</v>
      </c>
      <c r="AT20" s="6">
        <f t="shared" si="10"/>
        <v>485</v>
      </c>
      <c r="AU20" s="7">
        <v>16</v>
      </c>
      <c r="AV20" s="8"/>
      <c r="AW20" s="5">
        <f t="shared" si="36"/>
        <v>506</v>
      </c>
      <c r="AX20" s="6">
        <f t="shared" si="11"/>
        <v>539</v>
      </c>
      <c r="AY20" s="7">
        <v>16</v>
      </c>
      <c r="AZ20" s="8"/>
      <c r="BA20" s="5">
        <f t="shared" si="37"/>
        <v>425</v>
      </c>
      <c r="BB20" s="6">
        <f t="shared" si="12"/>
        <v>453</v>
      </c>
      <c r="BC20" s="7">
        <v>16</v>
      </c>
      <c r="BD20" s="8"/>
      <c r="BE20" s="5">
        <f t="shared" si="38"/>
        <v>457</v>
      </c>
      <c r="BF20" s="6">
        <f t="shared" si="13"/>
        <v>486</v>
      </c>
      <c r="BG20" s="7">
        <v>16</v>
      </c>
      <c r="BI20" s="30">
        <f t="shared" si="39"/>
        <v>572</v>
      </c>
      <c r="BJ20" s="31">
        <f t="shared" si="14"/>
        <v>607</v>
      </c>
      <c r="BK20" s="32">
        <v>17</v>
      </c>
      <c r="BL20" s="33">
        <v>5</v>
      </c>
      <c r="BM20" s="8"/>
      <c r="BN20" s="30">
        <f t="shared" si="15"/>
        <v>3431</v>
      </c>
      <c r="BO20" s="35">
        <f t="shared" si="16"/>
        <v>3640</v>
      </c>
      <c r="BP20" s="32">
        <v>17</v>
      </c>
      <c r="BQ20" s="36">
        <v>30</v>
      </c>
      <c r="BR20" s="37"/>
      <c r="BS20" s="31"/>
      <c r="BT20" s="30">
        <f t="shared" si="17"/>
        <v>11221</v>
      </c>
      <c r="BU20" s="35">
        <f t="shared" si="18"/>
        <v>11920</v>
      </c>
      <c r="BV20" s="32">
        <v>17</v>
      </c>
      <c r="BW20" s="36">
        <v>30</v>
      </c>
      <c r="BX20" s="8"/>
      <c r="BY20" s="30">
        <f t="shared" si="40"/>
        <v>459</v>
      </c>
      <c r="BZ20" s="31">
        <f t="shared" si="19"/>
        <v>486</v>
      </c>
      <c r="CA20" s="32">
        <v>17</v>
      </c>
      <c r="CB20" s="33">
        <v>5</v>
      </c>
      <c r="CC20" s="8"/>
      <c r="CD20" s="30">
        <f t="shared" si="41"/>
        <v>492</v>
      </c>
      <c r="CE20" s="31">
        <f t="shared" si="20"/>
        <v>522</v>
      </c>
      <c r="CF20" s="32">
        <v>17</v>
      </c>
      <c r="CG20" s="33">
        <v>5</v>
      </c>
      <c r="EE20" s="64">
        <v>11041</v>
      </c>
      <c r="EF20" s="64">
        <v>11730</v>
      </c>
      <c r="EG20" s="64">
        <v>17</v>
      </c>
    </row>
    <row r="21" spans="1:141" x14ac:dyDescent="0.3">
      <c r="A21" s="5">
        <f t="shared" si="21"/>
        <v>545</v>
      </c>
      <c r="B21" s="6">
        <f t="shared" si="0"/>
        <v>576</v>
      </c>
      <c r="C21" s="9">
        <v>18</v>
      </c>
      <c r="D21" s="8"/>
      <c r="E21" s="5">
        <f t="shared" si="22"/>
        <v>409</v>
      </c>
      <c r="F21" s="6">
        <f t="shared" si="1"/>
        <v>432</v>
      </c>
      <c r="G21" s="7">
        <v>18</v>
      </c>
      <c r="H21" s="8"/>
      <c r="I21" s="5">
        <f t="shared" si="23"/>
        <v>503</v>
      </c>
      <c r="J21" s="6">
        <f t="shared" si="5"/>
        <v>531</v>
      </c>
      <c r="K21" s="7">
        <v>18</v>
      </c>
      <c r="L21" s="8"/>
      <c r="M21" s="5">
        <f t="shared" si="24"/>
        <v>502.5</v>
      </c>
      <c r="N21" s="6">
        <f t="shared" si="2"/>
        <v>531</v>
      </c>
      <c r="O21" s="7">
        <v>18</v>
      </c>
      <c r="P21" s="8"/>
      <c r="Q21" s="5">
        <f t="shared" si="25"/>
        <v>545</v>
      </c>
      <c r="R21" s="6">
        <f t="shared" si="6"/>
        <v>576</v>
      </c>
      <c r="S21" s="7">
        <v>18</v>
      </c>
      <c r="U21" s="5">
        <f t="shared" si="26"/>
        <v>664</v>
      </c>
      <c r="V21" s="6">
        <f t="shared" si="27"/>
        <v>702</v>
      </c>
      <c r="W21" s="9">
        <v>18</v>
      </c>
      <c r="X21" s="8"/>
      <c r="Y21" s="5">
        <f t="shared" si="28"/>
        <v>520</v>
      </c>
      <c r="Z21" s="6">
        <f t="shared" si="7"/>
        <v>549</v>
      </c>
      <c r="AA21" s="7">
        <v>18</v>
      </c>
      <c r="AB21" s="8"/>
      <c r="AC21" s="5">
        <f t="shared" si="29"/>
        <v>613</v>
      </c>
      <c r="AD21" s="6">
        <f t="shared" si="30"/>
        <v>648</v>
      </c>
      <c r="AE21" s="7">
        <v>18</v>
      </c>
      <c r="AF21" s="8"/>
      <c r="AG21" s="5">
        <f t="shared" si="31"/>
        <v>520</v>
      </c>
      <c r="AH21" s="6">
        <f t="shared" si="8"/>
        <v>549</v>
      </c>
      <c r="AI21" s="7">
        <v>18</v>
      </c>
      <c r="AJ21" s="8"/>
      <c r="AK21" s="5">
        <f t="shared" si="32"/>
        <v>579</v>
      </c>
      <c r="AL21" s="6">
        <f t="shared" si="33"/>
        <v>612</v>
      </c>
      <c r="AM21" s="7">
        <v>18</v>
      </c>
      <c r="AO21" s="5">
        <f t="shared" si="34"/>
        <v>567</v>
      </c>
      <c r="AP21" s="6">
        <f t="shared" si="9"/>
        <v>602</v>
      </c>
      <c r="AQ21" s="9">
        <v>17</v>
      </c>
      <c r="AR21" s="8"/>
      <c r="AS21" s="5">
        <f t="shared" si="35"/>
        <v>486</v>
      </c>
      <c r="AT21" s="6">
        <f t="shared" si="10"/>
        <v>516</v>
      </c>
      <c r="AU21" s="7">
        <v>17</v>
      </c>
      <c r="AV21" s="8"/>
      <c r="AW21" s="5">
        <f t="shared" si="36"/>
        <v>540</v>
      </c>
      <c r="AX21" s="6">
        <f t="shared" si="11"/>
        <v>573</v>
      </c>
      <c r="AY21" s="7">
        <v>17</v>
      </c>
      <c r="AZ21" s="8"/>
      <c r="BA21" s="5">
        <f t="shared" si="37"/>
        <v>454</v>
      </c>
      <c r="BB21" s="6">
        <f t="shared" si="12"/>
        <v>481</v>
      </c>
      <c r="BC21" s="7">
        <v>17</v>
      </c>
      <c r="BD21" s="8"/>
      <c r="BE21" s="5">
        <f t="shared" si="38"/>
        <v>487</v>
      </c>
      <c r="BF21" s="6">
        <f t="shared" si="13"/>
        <v>517</v>
      </c>
      <c r="BG21" s="7">
        <v>17</v>
      </c>
      <c r="BI21" s="30">
        <f t="shared" si="39"/>
        <v>608</v>
      </c>
      <c r="BJ21" s="31">
        <f t="shared" si="14"/>
        <v>642</v>
      </c>
      <c r="BK21" s="32">
        <v>18</v>
      </c>
      <c r="BL21" s="33">
        <v>5</v>
      </c>
      <c r="BM21" s="8"/>
      <c r="BN21" s="30">
        <f t="shared" si="15"/>
        <v>3641</v>
      </c>
      <c r="BO21" s="35">
        <f t="shared" si="16"/>
        <v>3860</v>
      </c>
      <c r="BP21" s="32">
        <v>18</v>
      </c>
      <c r="BQ21" s="36">
        <v>30</v>
      </c>
      <c r="BR21" s="37"/>
      <c r="BS21" s="31"/>
      <c r="BT21" s="30">
        <f t="shared" si="17"/>
        <v>11921</v>
      </c>
      <c r="BU21" s="35">
        <f t="shared" si="18"/>
        <v>12620</v>
      </c>
      <c r="BV21" s="32">
        <v>18</v>
      </c>
      <c r="BW21" s="36">
        <v>30</v>
      </c>
      <c r="BX21" s="8"/>
      <c r="BY21" s="30">
        <f t="shared" si="40"/>
        <v>487</v>
      </c>
      <c r="BZ21" s="31">
        <f t="shared" si="19"/>
        <v>515</v>
      </c>
      <c r="CA21" s="32">
        <v>18</v>
      </c>
      <c r="CB21" s="33">
        <v>5</v>
      </c>
      <c r="CC21" s="8"/>
      <c r="CD21" s="30">
        <f t="shared" si="41"/>
        <v>523</v>
      </c>
      <c r="CE21" s="31">
        <f t="shared" si="20"/>
        <v>552</v>
      </c>
      <c r="CF21" s="32">
        <v>18</v>
      </c>
      <c r="CG21" s="33">
        <v>5</v>
      </c>
      <c r="EE21" s="64">
        <v>11731</v>
      </c>
      <c r="EF21" s="64">
        <v>12420</v>
      </c>
      <c r="EG21" s="64">
        <v>18</v>
      </c>
    </row>
    <row r="22" spans="1:141" x14ac:dyDescent="0.3">
      <c r="A22" s="5">
        <f t="shared" si="21"/>
        <v>577</v>
      </c>
      <c r="B22" s="6">
        <f t="shared" si="0"/>
        <v>608</v>
      </c>
      <c r="C22" s="9">
        <v>19</v>
      </c>
      <c r="D22" s="8"/>
      <c r="E22" s="5">
        <f t="shared" si="22"/>
        <v>433</v>
      </c>
      <c r="F22" s="6">
        <f t="shared" si="1"/>
        <v>456</v>
      </c>
      <c r="G22" s="7">
        <v>19</v>
      </c>
      <c r="H22" s="8"/>
      <c r="I22" s="5">
        <f t="shared" si="23"/>
        <v>532</v>
      </c>
      <c r="J22" s="6">
        <f t="shared" si="5"/>
        <v>561</v>
      </c>
      <c r="K22" s="7">
        <v>19</v>
      </c>
      <c r="L22" s="8"/>
      <c r="M22" s="5">
        <f t="shared" si="24"/>
        <v>532</v>
      </c>
      <c r="N22" s="6">
        <f t="shared" si="2"/>
        <v>560.5</v>
      </c>
      <c r="O22" s="7">
        <v>19</v>
      </c>
      <c r="P22" s="8"/>
      <c r="Q22" s="5">
        <f t="shared" si="25"/>
        <v>577</v>
      </c>
      <c r="R22" s="6">
        <f t="shared" si="6"/>
        <v>608</v>
      </c>
      <c r="S22" s="7">
        <v>19</v>
      </c>
      <c r="U22" s="5">
        <f t="shared" si="26"/>
        <v>703</v>
      </c>
      <c r="V22" s="6">
        <f t="shared" si="27"/>
        <v>741</v>
      </c>
      <c r="W22" s="9">
        <v>19</v>
      </c>
      <c r="X22" s="8"/>
      <c r="Y22" s="5">
        <f t="shared" si="28"/>
        <v>550</v>
      </c>
      <c r="Z22" s="6">
        <f t="shared" si="7"/>
        <v>580</v>
      </c>
      <c r="AA22" s="7">
        <v>19</v>
      </c>
      <c r="AB22" s="8"/>
      <c r="AC22" s="5">
        <f t="shared" si="29"/>
        <v>649</v>
      </c>
      <c r="AD22" s="6">
        <f t="shared" si="30"/>
        <v>684</v>
      </c>
      <c r="AE22" s="7">
        <v>19</v>
      </c>
      <c r="AF22" s="8"/>
      <c r="AG22" s="5">
        <f t="shared" si="31"/>
        <v>550</v>
      </c>
      <c r="AH22" s="6">
        <f t="shared" si="8"/>
        <v>580</v>
      </c>
      <c r="AI22" s="7">
        <v>19</v>
      </c>
      <c r="AJ22" s="8"/>
      <c r="AK22" s="5">
        <f t="shared" si="32"/>
        <v>613</v>
      </c>
      <c r="AL22" s="6">
        <f t="shared" si="33"/>
        <v>646</v>
      </c>
      <c r="AM22" s="7">
        <v>19</v>
      </c>
      <c r="AO22" s="5">
        <f t="shared" si="34"/>
        <v>603</v>
      </c>
      <c r="AP22" s="6">
        <f t="shared" si="9"/>
        <v>637</v>
      </c>
      <c r="AQ22" s="9">
        <v>18</v>
      </c>
      <c r="AR22" s="8"/>
      <c r="AS22" s="5">
        <f t="shared" si="35"/>
        <v>517</v>
      </c>
      <c r="AT22" s="6">
        <f t="shared" si="10"/>
        <v>546</v>
      </c>
      <c r="AU22" s="7">
        <v>18</v>
      </c>
      <c r="AV22" s="8"/>
      <c r="AW22" s="5">
        <f t="shared" si="36"/>
        <v>574</v>
      </c>
      <c r="AX22" s="6">
        <f t="shared" si="11"/>
        <v>606</v>
      </c>
      <c r="AY22" s="7">
        <v>18</v>
      </c>
      <c r="AZ22" s="8"/>
      <c r="BA22" s="5">
        <f t="shared" si="37"/>
        <v>482</v>
      </c>
      <c r="BB22" s="6">
        <f t="shared" si="12"/>
        <v>509</v>
      </c>
      <c r="BC22" s="7">
        <v>18</v>
      </c>
      <c r="BD22" s="8"/>
      <c r="BE22" s="5">
        <f t="shared" si="38"/>
        <v>518</v>
      </c>
      <c r="BF22" s="6">
        <f t="shared" si="13"/>
        <v>547</v>
      </c>
      <c r="BG22" s="7">
        <v>18</v>
      </c>
      <c r="BI22" s="30">
        <f t="shared" si="39"/>
        <v>643</v>
      </c>
      <c r="BJ22" s="31">
        <f t="shared" si="14"/>
        <v>677</v>
      </c>
      <c r="BK22" s="32">
        <v>19</v>
      </c>
      <c r="BL22" s="33">
        <v>5</v>
      </c>
      <c r="BM22" s="8"/>
      <c r="BN22" s="30">
        <f t="shared" si="15"/>
        <v>3861</v>
      </c>
      <c r="BO22" s="35">
        <f t="shared" si="16"/>
        <v>4070</v>
      </c>
      <c r="BP22" s="32">
        <v>19</v>
      </c>
      <c r="BQ22" s="36">
        <v>30</v>
      </c>
      <c r="BR22" s="37"/>
      <c r="BS22" s="31"/>
      <c r="BT22" s="30">
        <f t="shared" si="17"/>
        <v>12621</v>
      </c>
      <c r="BU22" s="35">
        <f t="shared" si="18"/>
        <v>13320</v>
      </c>
      <c r="BV22" s="32">
        <v>19</v>
      </c>
      <c r="BW22" s="36">
        <v>30</v>
      </c>
      <c r="BX22" s="8"/>
      <c r="BY22" s="30">
        <f t="shared" si="40"/>
        <v>516</v>
      </c>
      <c r="BZ22" s="31">
        <f t="shared" si="19"/>
        <v>543</v>
      </c>
      <c r="CA22" s="32">
        <v>19</v>
      </c>
      <c r="CB22" s="33">
        <v>5</v>
      </c>
      <c r="CC22" s="8"/>
      <c r="CD22" s="30">
        <f t="shared" si="41"/>
        <v>553</v>
      </c>
      <c r="CE22" s="31">
        <f t="shared" si="20"/>
        <v>582</v>
      </c>
      <c r="CF22" s="32">
        <v>19</v>
      </c>
      <c r="CG22" s="33">
        <v>5</v>
      </c>
    </row>
    <row r="23" spans="1:141" x14ac:dyDescent="0.3">
      <c r="A23" s="5">
        <f t="shared" si="21"/>
        <v>609</v>
      </c>
      <c r="B23" s="6">
        <f t="shared" si="0"/>
        <v>640</v>
      </c>
      <c r="C23" s="9">
        <v>20</v>
      </c>
      <c r="D23" s="8"/>
      <c r="E23" s="5">
        <f t="shared" si="22"/>
        <v>457</v>
      </c>
      <c r="F23" s="6">
        <f t="shared" si="1"/>
        <v>480</v>
      </c>
      <c r="G23" s="7">
        <v>20</v>
      </c>
      <c r="H23" s="8"/>
      <c r="I23" s="5">
        <f t="shared" si="23"/>
        <v>562</v>
      </c>
      <c r="J23" s="6">
        <f t="shared" si="5"/>
        <v>590</v>
      </c>
      <c r="K23" s="7">
        <v>20</v>
      </c>
      <c r="L23" s="8"/>
      <c r="M23" s="5">
        <f t="shared" si="24"/>
        <v>561.5</v>
      </c>
      <c r="N23" s="6">
        <f t="shared" si="2"/>
        <v>590</v>
      </c>
      <c r="O23" s="7">
        <v>20</v>
      </c>
      <c r="P23" s="8"/>
      <c r="Q23" s="5">
        <f t="shared" si="25"/>
        <v>609</v>
      </c>
      <c r="R23" s="6">
        <f t="shared" si="6"/>
        <v>640</v>
      </c>
      <c r="S23" s="7">
        <v>20</v>
      </c>
      <c r="U23" s="5">
        <f t="shared" si="26"/>
        <v>742</v>
      </c>
      <c r="V23" s="6">
        <f t="shared" si="27"/>
        <v>780</v>
      </c>
      <c r="W23" s="9">
        <v>20</v>
      </c>
      <c r="X23" s="8"/>
      <c r="Y23" s="5">
        <f t="shared" si="28"/>
        <v>581</v>
      </c>
      <c r="Z23" s="6">
        <f t="shared" si="7"/>
        <v>610</v>
      </c>
      <c r="AA23" s="7">
        <v>20</v>
      </c>
      <c r="AB23" s="8"/>
      <c r="AC23" s="5">
        <f t="shared" si="29"/>
        <v>685</v>
      </c>
      <c r="AD23" s="6">
        <f t="shared" si="30"/>
        <v>720</v>
      </c>
      <c r="AE23" s="7">
        <v>20</v>
      </c>
      <c r="AF23" s="8"/>
      <c r="AG23" s="5">
        <f t="shared" si="31"/>
        <v>581</v>
      </c>
      <c r="AH23" s="6">
        <f t="shared" si="8"/>
        <v>610</v>
      </c>
      <c r="AI23" s="7">
        <v>20</v>
      </c>
      <c r="AJ23" s="8"/>
      <c r="AK23" s="5">
        <f t="shared" si="32"/>
        <v>647</v>
      </c>
      <c r="AL23" s="6">
        <f t="shared" si="33"/>
        <v>680</v>
      </c>
      <c r="AM23" s="7">
        <v>20</v>
      </c>
      <c r="AO23" s="5">
        <f t="shared" si="34"/>
        <v>638</v>
      </c>
      <c r="AP23" s="6">
        <f t="shared" si="9"/>
        <v>672</v>
      </c>
      <c r="AQ23" s="9">
        <v>19</v>
      </c>
      <c r="AR23" s="8"/>
      <c r="AS23" s="5">
        <f t="shared" si="35"/>
        <v>547</v>
      </c>
      <c r="AT23" s="6">
        <f t="shared" si="10"/>
        <v>576</v>
      </c>
      <c r="AU23" s="7">
        <v>19</v>
      </c>
      <c r="AV23" s="8"/>
      <c r="AW23" s="5">
        <f t="shared" si="36"/>
        <v>607</v>
      </c>
      <c r="AX23" s="6">
        <f t="shared" si="11"/>
        <v>640</v>
      </c>
      <c r="AY23" s="7">
        <v>19</v>
      </c>
      <c r="AZ23" s="8"/>
      <c r="BA23" s="5">
        <f t="shared" si="37"/>
        <v>510</v>
      </c>
      <c r="BB23" s="6">
        <f t="shared" si="12"/>
        <v>538</v>
      </c>
      <c r="BC23" s="7">
        <v>19</v>
      </c>
      <c r="BD23" s="8"/>
      <c r="BE23" s="5">
        <f t="shared" si="38"/>
        <v>548</v>
      </c>
      <c r="BF23" s="6">
        <f t="shared" si="13"/>
        <v>577</v>
      </c>
      <c r="BG23" s="7">
        <v>19</v>
      </c>
      <c r="BI23" s="30">
        <f t="shared" si="39"/>
        <v>678</v>
      </c>
      <c r="BJ23" s="31">
        <f t="shared" si="14"/>
        <v>713</v>
      </c>
      <c r="BK23" s="32">
        <v>20</v>
      </c>
      <c r="BL23" s="33">
        <v>5</v>
      </c>
      <c r="BM23" s="8"/>
      <c r="BN23" s="30">
        <f t="shared" si="15"/>
        <v>4071</v>
      </c>
      <c r="BO23" s="35">
        <f t="shared" si="16"/>
        <v>4280</v>
      </c>
      <c r="BP23" s="32">
        <v>20</v>
      </c>
      <c r="BQ23" s="36">
        <v>30</v>
      </c>
      <c r="BR23" s="37"/>
      <c r="BS23" s="31"/>
      <c r="BT23" s="30">
        <f t="shared" si="17"/>
        <v>13321</v>
      </c>
      <c r="BU23" s="35">
        <f t="shared" si="18"/>
        <v>14020</v>
      </c>
      <c r="BV23" s="32">
        <v>20</v>
      </c>
      <c r="BW23" s="36">
        <v>30</v>
      </c>
      <c r="BX23" s="8"/>
      <c r="BY23" s="30">
        <f t="shared" si="40"/>
        <v>544</v>
      </c>
      <c r="BZ23" s="31">
        <f t="shared" si="19"/>
        <v>571</v>
      </c>
      <c r="CA23" s="32">
        <v>20</v>
      </c>
      <c r="CB23" s="33">
        <v>5</v>
      </c>
      <c r="CC23" s="8"/>
      <c r="CD23" s="30">
        <f t="shared" si="41"/>
        <v>583</v>
      </c>
      <c r="CE23" s="31">
        <f t="shared" si="20"/>
        <v>613</v>
      </c>
      <c r="CF23" s="32">
        <v>20</v>
      </c>
      <c r="CG23" s="33">
        <v>5</v>
      </c>
    </row>
    <row r="24" spans="1:141" x14ac:dyDescent="0.3">
      <c r="A24" s="5">
        <f t="shared" si="21"/>
        <v>641</v>
      </c>
      <c r="B24" s="6">
        <f t="shared" si="0"/>
        <v>672</v>
      </c>
      <c r="C24" s="9">
        <v>21</v>
      </c>
      <c r="D24" s="8"/>
      <c r="E24" s="5">
        <f t="shared" si="22"/>
        <v>481</v>
      </c>
      <c r="F24" s="6">
        <f t="shared" si="1"/>
        <v>504</v>
      </c>
      <c r="G24" s="7">
        <v>21</v>
      </c>
      <c r="H24" s="8"/>
      <c r="I24" s="5">
        <f t="shared" si="23"/>
        <v>591</v>
      </c>
      <c r="J24" s="6">
        <f t="shared" si="5"/>
        <v>620</v>
      </c>
      <c r="K24" s="7">
        <v>21</v>
      </c>
      <c r="L24" s="8"/>
      <c r="M24" s="5">
        <f t="shared" si="24"/>
        <v>591</v>
      </c>
      <c r="N24" s="6">
        <f t="shared" si="2"/>
        <v>619.5</v>
      </c>
      <c r="O24" s="7">
        <v>21</v>
      </c>
      <c r="P24" s="8"/>
      <c r="Q24" s="5">
        <f t="shared" si="25"/>
        <v>641</v>
      </c>
      <c r="R24" s="6">
        <f t="shared" si="6"/>
        <v>672</v>
      </c>
      <c r="S24" s="7">
        <v>21</v>
      </c>
      <c r="U24" s="5">
        <f t="shared" si="26"/>
        <v>781</v>
      </c>
      <c r="V24" s="6">
        <f t="shared" si="27"/>
        <v>819</v>
      </c>
      <c r="W24" s="9">
        <v>21</v>
      </c>
      <c r="X24" s="8"/>
      <c r="Y24" s="5">
        <f t="shared" si="28"/>
        <v>611</v>
      </c>
      <c r="Z24" s="6">
        <f t="shared" si="7"/>
        <v>641</v>
      </c>
      <c r="AA24" s="7">
        <v>21</v>
      </c>
      <c r="AB24" s="8"/>
      <c r="AC24" s="5">
        <f t="shared" si="29"/>
        <v>721</v>
      </c>
      <c r="AD24" s="6">
        <f t="shared" si="30"/>
        <v>756</v>
      </c>
      <c r="AE24" s="7">
        <v>21</v>
      </c>
      <c r="AF24" s="8"/>
      <c r="AG24" s="5">
        <f t="shared" si="31"/>
        <v>611</v>
      </c>
      <c r="AH24" s="6">
        <f t="shared" si="8"/>
        <v>641</v>
      </c>
      <c r="AI24" s="7">
        <v>21</v>
      </c>
      <c r="AJ24" s="8"/>
      <c r="AK24" s="5">
        <f t="shared" si="32"/>
        <v>681</v>
      </c>
      <c r="AL24" s="6">
        <f t="shared" si="33"/>
        <v>714</v>
      </c>
      <c r="AM24" s="7">
        <v>21</v>
      </c>
      <c r="AO24" s="5">
        <f t="shared" si="34"/>
        <v>673</v>
      </c>
      <c r="AP24" s="6">
        <f t="shared" si="9"/>
        <v>708</v>
      </c>
      <c r="AQ24" s="9">
        <v>20</v>
      </c>
      <c r="AR24" s="8"/>
      <c r="AS24" s="5">
        <f t="shared" si="35"/>
        <v>577</v>
      </c>
      <c r="AT24" s="6">
        <f t="shared" si="10"/>
        <v>607</v>
      </c>
      <c r="AU24" s="7">
        <v>20</v>
      </c>
      <c r="AV24" s="8"/>
      <c r="AW24" s="5">
        <f t="shared" si="36"/>
        <v>641</v>
      </c>
      <c r="AX24" s="6">
        <f t="shared" si="11"/>
        <v>674</v>
      </c>
      <c r="AY24" s="7">
        <v>20</v>
      </c>
      <c r="AZ24" s="8"/>
      <c r="BA24" s="5">
        <f t="shared" si="37"/>
        <v>539</v>
      </c>
      <c r="BB24" s="6">
        <f t="shared" si="12"/>
        <v>566</v>
      </c>
      <c r="BC24" s="7">
        <v>20</v>
      </c>
      <c r="BD24" s="8"/>
      <c r="BE24" s="5">
        <f t="shared" si="38"/>
        <v>578</v>
      </c>
      <c r="BF24" s="6">
        <f t="shared" si="13"/>
        <v>608</v>
      </c>
      <c r="BG24" s="7">
        <v>20</v>
      </c>
      <c r="BI24" s="30">
        <f t="shared" si="39"/>
        <v>714</v>
      </c>
      <c r="BJ24" s="31">
        <f t="shared" si="14"/>
        <v>748</v>
      </c>
      <c r="BK24" s="32">
        <v>21</v>
      </c>
      <c r="BL24" s="33">
        <v>5</v>
      </c>
      <c r="BM24" s="8"/>
      <c r="BN24" s="30">
        <f t="shared" si="15"/>
        <v>4281</v>
      </c>
      <c r="BO24" s="35">
        <f t="shared" si="16"/>
        <v>4490</v>
      </c>
      <c r="BP24" s="32">
        <v>21</v>
      </c>
      <c r="BQ24" s="36">
        <v>30</v>
      </c>
      <c r="BR24" s="37"/>
      <c r="BS24" s="31"/>
      <c r="BT24" s="30">
        <f t="shared" si="17"/>
        <v>14021</v>
      </c>
      <c r="BU24" s="35">
        <f t="shared" si="18"/>
        <v>14720</v>
      </c>
      <c r="BV24" s="32">
        <v>21</v>
      </c>
      <c r="BW24" s="36">
        <v>30</v>
      </c>
      <c r="BX24" s="8"/>
      <c r="BY24" s="30">
        <f t="shared" si="40"/>
        <v>572</v>
      </c>
      <c r="BZ24" s="31">
        <f t="shared" si="19"/>
        <v>600</v>
      </c>
      <c r="CA24" s="32">
        <v>21</v>
      </c>
      <c r="CB24" s="33">
        <v>5</v>
      </c>
      <c r="CC24" s="8"/>
      <c r="CD24" s="30">
        <f t="shared" si="41"/>
        <v>614</v>
      </c>
      <c r="CE24" s="31">
        <f t="shared" si="20"/>
        <v>643</v>
      </c>
      <c r="CF24" s="32">
        <v>21</v>
      </c>
      <c r="CG24" s="33">
        <v>5</v>
      </c>
    </row>
    <row r="25" spans="1:141" ht="15" thickBot="1" x14ac:dyDescent="0.35">
      <c r="A25" s="5">
        <f t="shared" si="21"/>
        <v>673</v>
      </c>
      <c r="B25" s="6">
        <f t="shared" si="0"/>
        <v>704</v>
      </c>
      <c r="C25" s="9">
        <v>22</v>
      </c>
      <c r="D25" s="8"/>
      <c r="E25" s="5">
        <f t="shared" si="22"/>
        <v>505</v>
      </c>
      <c r="F25" s="6">
        <f t="shared" si="1"/>
        <v>528</v>
      </c>
      <c r="G25" s="7">
        <v>22</v>
      </c>
      <c r="H25" s="8"/>
      <c r="I25" s="5">
        <f t="shared" si="23"/>
        <v>621</v>
      </c>
      <c r="J25" s="6">
        <f t="shared" si="5"/>
        <v>649</v>
      </c>
      <c r="K25" s="7">
        <v>22</v>
      </c>
      <c r="L25" s="8"/>
      <c r="M25" s="5">
        <f t="shared" si="24"/>
        <v>620.5</v>
      </c>
      <c r="N25" s="6">
        <f t="shared" si="2"/>
        <v>649</v>
      </c>
      <c r="O25" s="7">
        <v>22</v>
      </c>
      <c r="P25" s="8"/>
      <c r="Q25" s="5">
        <f t="shared" si="25"/>
        <v>673</v>
      </c>
      <c r="R25" s="6">
        <f t="shared" si="6"/>
        <v>704</v>
      </c>
      <c r="S25" s="7">
        <v>22</v>
      </c>
      <c r="U25" s="5">
        <f t="shared" si="26"/>
        <v>820</v>
      </c>
      <c r="V25" s="6">
        <f t="shared" si="27"/>
        <v>858</v>
      </c>
      <c r="W25" s="9">
        <v>22</v>
      </c>
      <c r="X25" s="8"/>
      <c r="Y25" s="5">
        <f t="shared" si="28"/>
        <v>642</v>
      </c>
      <c r="Z25" s="6">
        <f t="shared" si="7"/>
        <v>671</v>
      </c>
      <c r="AA25" s="7">
        <v>22</v>
      </c>
      <c r="AB25" s="8"/>
      <c r="AC25" s="5">
        <f t="shared" si="29"/>
        <v>757</v>
      </c>
      <c r="AD25" s="6">
        <f t="shared" si="30"/>
        <v>792</v>
      </c>
      <c r="AE25" s="7">
        <v>22</v>
      </c>
      <c r="AF25" s="8"/>
      <c r="AG25" s="5">
        <f t="shared" si="31"/>
        <v>642</v>
      </c>
      <c r="AH25" s="6">
        <f t="shared" si="8"/>
        <v>671</v>
      </c>
      <c r="AI25" s="7">
        <v>22</v>
      </c>
      <c r="AJ25" s="8"/>
      <c r="AK25" s="5">
        <f t="shared" si="32"/>
        <v>715</v>
      </c>
      <c r="AL25" s="6">
        <f t="shared" si="33"/>
        <v>748</v>
      </c>
      <c r="AM25" s="7">
        <v>22</v>
      </c>
      <c r="AO25" s="5">
        <f t="shared" si="34"/>
        <v>709</v>
      </c>
      <c r="AP25" s="6">
        <f t="shared" si="9"/>
        <v>743</v>
      </c>
      <c r="AQ25" s="9">
        <v>21</v>
      </c>
      <c r="AR25" s="8"/>
      <c r="AS25" s="5">
        <f t="shared" si="35"/>
        <v>608</v>
      </c>
      <c r="AT25" s="6">
        <f t="shared" si="10"/>
        <v>637</v>
      </c>
      <c r="AU25" s="7">
        <v>21</v>
      </c>
      <c r="AV25" s="8"/>
      <c r="AW25" s="5">
        <f t="shared" si="36"/>
        <v>675</v>
      </c>
      <c r="AX25" s="6">
        <f t="shared" si="11"/>
        <v>707</v>
      </c>
      <c r="AY25" s="7">
        <v>21</v>
      </c>
      <c r="AZ25" s="8"/>
      <c r="BA25" s="5">
        <f t="shared" si="37"/>
        <v>567</v>
      </c>
      <c r="BB25" s="6">
        <f t="shared" si="12"/>
        <v>594</v>
      </c>
      <c r="BC25" s="7">
        <v>21</v>
      </c>
      <c r="BD25" s="8"/>
      <c r="BE25" s="5">
        <f t="shared" si="38"/>
        <v>609</v>
      </c>
      <c r="BF25" s="6">
        <f t="shared" si="13"/>
        <v>638</v>
      </c>
      <c r="BG25" s="7">
        <v>21</v>
      </c>
      <c r="BI25" s="30">
        <f t="shared" si="39"/>
        <v>749</v>
      </c>
      <c r="BJ25" s="31">
        <f t="shared" si="14"/>
        <v>784</v>
      </c>
      <c r="BK25" s="32">
        <v>22</v>
      </c>
      <c r="BL25" s="33">
        <v>5</v>
      </c>
      <c r="BM25" s="8"/>
      <c r="BN25" s="38">
        <f t="shared" si="15"/>
        <v>4491</v>
      </c>
      <c r="BO25" s="39">
        <f t="shared" si="16"/>
        <v>4710</v>
      </c>
      <c r="BP25" s="40">
        <v>22</v>
      </c>
      <c r="BQ25" s="41">
        <v>30</v>
      </c>
      <c r="BR25" s="37"/>
      <c r="BS25" s="31"/>
      <c r="BT25" s="38">
        <f t="shared" si="17"/>
        <v>14721</v>
      </c>
      <c r="BU25" s="39">
        <f t="shared" si="18"/>
        <v>15420</v>
      </c>
      <c r="BV25" s="40">
        <v>22</v>
      </c>
      <c r="BW25" s="41">
        <v>30</v>
      </c>
      <c r="BX25" s="8"/>
      <c r="BY25" s="30">
        <f t="shared" si="40"/>
        <v>601</v>
      </c>
      <c r="BZ25" s="31">
        <f t="shared" si="19"/>
        <v>628</v>
      </c>
      <c r="CA25" s="32">
        <v>22</v>
      </c>
      <c r="CB25" s="33">
        <v>5</v>
      </c>
      <c r="CC25" s="8"/>
      <c r="CD25" s="30">
        <f t="shared" si="41"/>
        <v>644</v>
      </c>
      <c r="CE25" s="31">
        <f t="shared" si="20"/>
        <v>674</v>
      </c>
      <c r="CF25" s="32">
        <v>22</v>
      </c>
      <c r="CG25" s="33">
        <v>5</v>
      </c>
    </row>
    <row r="26" spans="1:141" x14ac:dyDescent="0.3">
      <c r="A26" s="5">
        <f t="shared" si="21"/>
        <v>705</v>
      </c>
      <c r="B26" s="6">
        <f t="shared" si="0"/>
        <v>736</v>
      </c>
      <c r="C26" s="9">
        <v>23</v>
      </c>
      <c r="D26" s="8"/>
      <c r="E26" s="5">
        <f t="shared" si="22"/>
        <v>529</v>
      </c>
      <c r="F26" s="6">
        <f t="shared" si="1"/>
        <v>552</v>
      </c>
      <c r="G26" s="7">
        <v>23</v>
      </c>
      <c r="H26" s="8"/>
      <c r="I26" s="5">
        <f t="shared" si="23"/>
        <v>650</v>
      </c>
      <c r="J26" s="6">
        <f t="shared" si="5"/>
        <v>679</v>
      </c>
      <c r="K26" s="7">
        <v>23</v>
      </c>
      <c r="L26" s="8"/>
      <c r="M26" s="5">
        <f t="shared" si="24"/>
        <v>650</v>
      </c>
      <c r="N26" s="6">
        <f t="shared" si="2"/>
        <v>678.5</v>
      </c>
      <c r="O26" s="7">
        <v>23</v>
      </c>
      <c r="P26" s="8"/>
      <c r="Q26" s="5">
        <f t="shared" si="25"/>
        <v>705</v>
      </c>
      <c r="R26" s="6">
        <f t="shared" si="6"/>
        <v>736</v>
      </c>
      <c r="S26" s="7">
        <v>23</v>
      </c>
      <c r="U26" s="5">
        <f t="shared" si="26"/>
        <v>859</v>
      </c>
      <c r="V26" s="6">
        <f t="shared" si="27"/>
        <v>897</v>
      </c>
      <c r="W26" s="9">
        <v>23</v>
      </c>
      <c r="X26" s="8"/>
      <c r="Y26" s="5">
        <f t="shared" si="28"/>
        <v>672</v>
      </c>
      <c r="Z26" s="6">
        <f t="shared" si="7"/>
        <v>702</v>
      </c>
      <c r="AA26" s="7">
        <v>23</v>
      </c>
      <c r="AB26" s="8"/>
      <c r="AC26" s="5">
        <f t="shared" si="29"/>
        <v>793</v>
      </c>
      <c r="AD26" s="6">
        <f t="shared" si="30"/>
        <v>828</v>
      </c>
      <c r="AE26" s="7">
        <v>23</v>
      </c>
      <c r="AF26" s="8"/>
      <c r="AG26" s="5">
        <f t="shared" si="31"/>
        <v>672</v>
      </c>
      <c r="AH26" s="6">
        <f t="shared" si="8"/>
        <v>702</v>
      </c>
      <c r="AI26" s="7">
        <v>23</v>
      </c>
      <c r="AJ26" s="8"/>
      <c r="AK26" s="5">
        <f t="shared" si="32"/>
        <v>749</v>
      </c>
      <c r="AL26" s="6">
        <f t="shared" si="33"/>
        <v>782</v>
      </c>
      <c r="AM26" s="7">
        <v>23</v>
      </c>
      <c r="AO26" s="5">
        <f t="shared" si="34"/>
        <v>744</v>
      </c>
      <c r="AP26" s="6">
        <f t="shared" si="9"/>
        <v>779</v>
      </c>
      <c r="AQ26" s="9">
        <v>22</v>
      </c>
      <c r="AR26" s="8"/>
      <c r="AS26" s="5">
        <f t="shared" si="35"/>
        <v>638</v>
      </c>
      <c r="AT26" s="6">
        <f t="shared" si="10"/>
        <v>667</v>
      </c>
      <c r="AU26" s="7">
        <v>22</v>
      </c>
      <c r="AV26" s="8"/>
      <c r="AW26" s="5">
        <f t="shared" si="36"/>
        <v>708</v>
      </c>
      <c r="AX26" s="6">
        <f t="shared" si="11"/>
        <v>741</v>
      </c>
      <c r="AY26" s="7">
        <v>22</v>
      </c>
      <c r="AZ26" s="8"/>
      <c r="BA26" s="5">
        <f t="shared" si="37"/>
        <v>595</v>
      </c>
      <c r="BB26" s="6">
        <f t="shared" si="12"/>
        <v>623</v>
      </c>
      <c r="BC26" s="7">
        <v>22</v>
      </c>
      <c r="BD26" s="8"/>
      <c r="BE26" s="5">
        <f t="shared" si="38"/>
        <v>639</v>
      </c>
      <c r="BF26" s="6">
        <f t="shared" si="13"/>
        <v>669</v>
      </c>
      <c r="BG26" s="7">
        <v>22</v>
      </c>
      <c r="BI26" s="30">
        <f t="shared" si="39"/>
        <v>785</v>
      </c>
      <c r="BJ26" s="31">
        <f t="shared" si="14"/>
        <v>819</v>
      </c>
      <c r="BK26" s="32">
        <v>23</v>
      </c>
      <c r="BL26" s="33">
        <v>5</v>
      </c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30">
        <f t="shared" si="40"/>
        <v>629</v>
      </c>
      <c r="BZ26" s="31">
        <f t="shared" si="19"/>
        <v>656</v>
      </c>
      <c r="CA26" s="32">
        <v>23</v>
      </c>
      <c r="CB26" s="33">
        <v>5</v>
      </c>
      <c r="CC26" s="8"/>
      <c r="CD26" s="30">
        <f t="shared" si="41"/>
        <v>675</v>
      </c>
      <c r="CE26" s="31">
        <f t="shared" si="20"/>
        <v>704</v>
      </c>
      <c r="CF26" s="32">
        <v>23</v>
      </c>
      <c r="CG26" s="33">
        <v>5</v>
      </c>
    </row>
    <row r="27" spans="1:141" x14ac:dyDescent="0.3">
      <c r="A27" s="5">
        <f t="shared" si="21"/>
        <v>737</v>
      </c>
      <c r="B27" s="6">
        <f t="shared" si="0"/>
        <v>768</v>
      </c>
      <c r="C27" s="9">
        <v>24</v>
      </c>
      <c r="D27" s="8"/>
      <c r="E27" s="5">
        <f t="shared" si="22"/>
        <v>553</v>
      </c>
      <c r="F27" s="6">
        <f t="shared" si="1"/>
        <v>576</v>
      </c>
      <c r="G27" s="7">
        <v>24</v>
      </c>
      <c r="H27" s="8"/>
      <c r="I27" s="5">
        <f t="shared" si="23"/>
        <v>680</v>
      </c>
      <c r="J27" s="6">
        <f t="shared" si="5"/>
        <v>708</v>
      </c>
      <c r="K27" s="7">
        <v>24</v>
      </c>
      <c r="L27" s="8"/>
      <c r="M27" s="5">
        <f t="shared" si="24"/>
        <v>679.5</v>
      </c>
      <c r="N27" s="6">
        <f t="shared" si="2"/>
        <v>708</v>
      </c>
      <c r="O27" s="7">
        <v>24</v>
      </c>
      <c r="P27" s="8"/>
      <c r="Q27" s="5">
        <f t="shared" si="25"/>
        <v>737</v>
      </c>
      <c r="R27" s="6">
        <f t="shared" si="6"/>
        <v>768</v>
      </c>
      <c r="S27" s="7">
        <v>24</v>
      </c>
      <c r="U27" s="5">
        <f t="shared" si="26"/>
        <v>898</v>
      </c>
      <c r="V27" s="6">
        <f t="shared" si="27"/>
        <v>936</v>
      </c>
      <c r="W27" s="9">
        <v>24</v>
      </c>
      <c r="X27" s="8"/>
      <c r="Y27" s="5">
        <f t="shared" si="28"/>
        <v>703</v>
      </c>
      <c r="Z27" s="6">
        <f t="shared" si="7"/>
        <v>732</v>
      </c>
      <c r="AA27" s="7">
        <v>24</v>
      </c>
      <c r="AB27" s="8"/>
      <c r="AC27" s="5">
        <f t="shared" si="29"/>
        <v>829</v>
      </c>
      <c r="AD27" s="6">
        <f t="shared" si="30"/>
        <v>864</v>
      </c>
      <c r="AE27" s="7">
        <v>24</v>
      </c>
      <c r="AF27" s="8"/>
      <c r="AG27" s="5">
        <f t="shared" si="31"/>
        <v>703</v>
      </c>
      <c r="AH27" s="6">
        <f t="shared" si="8"/>
        <v>732</v>
      </c>
      <c r="AI27" s="7">
        <v>24</v>
      </c>
      <c r="AJ27" s="8"/>
      <c r="AK27" s="5">
        <f t="shared" si="32"/>
        <v>783</v>
      </c>
      <c r="AL27" s="6">
        <f t="shared" si="33"/>
        <v>816</v>
      </c>
      <c r="AM27" s="7">
        <v>24</v>
      </c>
      <c r="AO27" s="5">
        <f t="shared" si="34"/>
        <v>780</v>
      </c>
      <c r="AP27" s="6">
        <f t="shared" si="9"/>
        <v>814</v>
      </c>
      <c r="AQ27" s="9">
        <v>23</v>
      </c>
      <c r="AR27" s="8"/>
      <c r="AS27" s="5">
        <f t="shared" si="35"/>
        <v>668</v>
      </c>
      <c r="AT27" s="6">
        <f t="shared" si="10"/>
        <v>698</v>
      </c>
      <c r="AU27" s="7">
        <v>23</v>
      </c>
      <c r="AV27" s="8"/>
      <c r="AW27" s="5">
        <f t="shared" si="36"/>
        <v>742</v>
      </c>
      <c r="AX27" s="6">
        <f t="shared" si="11"/>
        <v>775</v>
      </c>
      <c r="AY27" s="7">
        <v>23</v>
      </c>
      <c r="AZ27" s="8"/>
      <c r="BA27" s="5">
        <f t="shared" si="37"/>
        <v>624</v>
      </c>
      <c r="BB27" s="6">
        <f t="shared" si="12"/>
        <v>651</v>
      </c>
      <c r="BC27" s="7">
        <v>23</v>
      </c>
      <c r="BD27" s="8"/>
      <c r="BE27" s="5">
        <f t="shared" si="38"/>
        <v>670</v>
      </c>
      <c r="BF27" s="6">
        <f t="shared" si="13"/>
        <v>699</v>
      </c>
      <c r="BG27" s="7">
        <v>23</v>
      </c>
      <c r="BI27" s="30">
        <f t="shared" si="39"/>
        <v>820</v>
      </c>
      <c r="BJ27" s="31">
        <f t="shared" si="14"/>
        <v>855</v>
      </c>
      <c r="BK27" s="32">
        <v>24</v>
      </c>
      <c r="BL27" s="33">
        <v>5</v>
      </c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30">
        <f t="shared" si="40"/>
        <v>657</v>
      </c>
      <c r="BZ27" s="31">
        <f t="shared" si="19"/>
        <v>685</v>
      </c>
      <c r="CA27" s="32">
        <v>24</v>
      </c>
      <c r="CB27" s="33">
        <v>5</v>
      </c>
      <c r="CC27" s="8"/>
      <c r="CD27" s="30">
        <f t="shared" si="41"/>
        <v>705</v>
      </c>
      <c r="CE27" s="31">
        <f t="shared" si="20"/>
        <v>735</v>
      </c>
      <c r="CF27" s="32">
        <v>24</v>
      </c>
      <c r="CG27" s="33">
        <v>5</v>
      </c>
    </row>
    <row r="28" spans="1:141" x14ac:dyDescent="0.3">
      <c r="A28" s="5">
        <f t="shared" si="21"/>
        <v>769</v>
      </c>
      <c r="B28" s="6">
        <f t="shared" si="0"/>
        <v>800</v>
      </c>
      <c r="C28" s="9">
        <v>25</v>
      </c>
      <c r="D28" s="8"/>
      <c r="E28" s="5">
        <f t="shared" si="22"/>
        <v>577</v>
      </c>
      <c r="F28" s="6">
        <f t="shared" si="1"/>
        <v>600</v>
      </c>
      <c r="G28" s="7">
        <v>25</v>
      </c>
      <c r="H28" s="8"/>
      <c r="I28" s="5">
        <f t="shared" si="23"/>
        <v>709</v>
      </c>
      <c r="J28" s="6">
        <f t="shared" si="5"/>
        <v>738</v>
      </c>
      <c r="K28" s="7">
        <v>25</v>
      </c>
      <c r="L28" s="8"/>
      <c r="M28" s="5">
        <f t="shared" si="24"/>
        <v>709</v>
      </c>
      <c r="N28" s="6">
        <f t="shared" si="2"/>
        <v>737.5</v>
      </c>
      <c r="O28" s="7">
        <v>25</v>
      </c>
      <c r="P28" s="8"/>
      <c r="Q28" s="5">
        <f t="shared" si="25"/>
        <v>769</v>
      </c>
      <c r="R28" s="6">
        <f t="shared" si="6"/>
        <v>800</v>
      </c>
      <c r="S28" s="7">
        <v>25</v>
      </c>
      <c r="U28" s="5">
        <f t="shared" si="26"/>
        <v>937</v>
      </c>
      <c r="V28" s="6">
        <f t="shared" si="27"/>
        <v>975</v>
      </c>
      <c r="W28" s="9">
        <v>25</v>
      </c>
      <c r="X28" s="8"/>
      <c r="Y28" s="5">
        <f t="shared" si="28"/>
        <v>733</v>
      </c>
      <c r="Z28" s="6">
        <f t="shared" si="7"/>
        <v>763</v>
      </c>
      <c r="AA28" s="7">
        <v>25</v>
      </c>
      <c r="AB28" s="8"/>
      <c r="AC28" s="5">
        <f t="shared" si="29"/>
        <v>865</v>
      </c>
      <c r="AD28" s="6">
        <f t="shared" si="30"/>
        <v>900</v>
      </c>
      <c r="AE28" s="7">
        <v>25</v>
      </c>
      <c r="AF28" s="8"/>
      <c r="AG28" s="5">
        <f t="shared" si="31"/>
        <v>733</v>
      </c>
      <c r="AH28" s="6">
        <f t="shared" si="8"/>
        <v>763</v>
      </c>
      <c r="AI28" s="7">
        <v>25</v>
      </c>
      <c r="AJ28" s="8"/>
      <c r="AK28" s="5">
        <f t="shared" si="32"/>
        <v>817</v>
      </c>
      <c r="AL28" s="6">
        <f t="shared" si="33"/>
        <v>850</v>
      </c>
      <c r="AM28" s="7">
        <v>25</v>
      </c>
      <c r="AO28" s="5">
        <f t="shared" si="34"/>
        <v>815</v>
      </c>
      <c r="AP28" s="6">
        <f t="shared" si="9"/>
        <v>850</v>
      </c>
      <c r="AQ28" s="9">
        <v>24</v>
      </c>
      <c r="AR28" s="8"/>
      <c r="AS28" s="5">
        <f t="shared" si="35"/>
        <v>699</v>
      </c>
      <c r="AT28" s="6">
        <f t="shared" si="10"/>
        <v>728</v>
      </c>
      <c r="AU28" s="7">
        <v>24</v>
      </c>
      <c r="AV28" s="8"/>
      <c r="AW28" s="5">
        <f t="shared" si="36"/>
        <v>776</v>
      </c>
      <c r="AX28" s="6">
        <f t="shared" si="11"/>
        <v>809</v>
      </c>
      <c r="AY28" s="7">
        <v>24</v>
      </c>
      <c r="AZ28" s="8"/>
      <c r="BA28" s="5">
        <f t="shared" si="37"/>
        <v>652</v>
      </c>
      <c r="BB28" s="6">
        <f t="shared" si="12"/>
        <v>679</v>
      </c>
      <c r="BC28" s="7">
        <v>24</v>
      </c>
      <c r="BD28" s="8"/>
      <c r="BE28" s="5">
        <f t="shared" si="38"/>
        <v>700</v>
      </c>
      <c r="BF28" s="6">
        <f t="shared" si="13"/>
        <v>730</v>
      </c>
      <c r="BG28" s="7">
        <v>24</v>
      </c>
      <c r="BI28" s="30">
        <f t="shared" si="39"/>
        <v>856</v>
      </c>
      <c r="BJ28" s="31">
        <f t="shared" si="14"/>
        <v>890</v>
      </c>
      <c r="BK28" s="32">
        <v>25</v>
      </c>
      <c r="BL28" s="33">
        <v>5</v>
      </c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30">
        <f t="shared" si="40"/>
        <v>686</v>
      </c>
      <c r="BZ28" s="31">
        <f t="shared" si="19"/>
        <v>713</v>
      </c>
      <c r="CA28" s="32">
        <v>25</v>
      </c>
      <c r="CB28" s="33">
        <v>5</v>
      </c>
      <c r="CC28" s="8"/>
      <c r="CD28" s="30">
        <f t="shared" si="41"/>
        <v>736</v>
      </c>
      <c r="CE28" s="31">
        <f t="shared" si="20"/>
        <v>765</v>
      </c>
      <c r="CF28" s="32">
        <v>25</v>
      </c>
      <c r="CG28" s="33">
        <v>5</v>
      </c>
    </row>
    <row r="29" spans="1:141" x14ac:dyDescent="0.3">
      <c r="A29" s="5">
        <f t="shared" si="21"/>
        <v>801</v>
      </c>
      <c r="B29" s="6">
        <f t="shared" si="0"/>
        <v>832</v>
      </c>
      <c r="C29" s="9">
        <v>26</v>
      </c>
      <c r="D29" s="8"/>
      <c r="E29" s="5">
        <f t="shared" si="22"/>
        <v>601</v>
      </c>
      <c r="F29" s="6">
        <f t="shared" si="1"/>
        <v>624</v>
      </c>
      <c r="G29" s="7">
        <v>26</v>
      </c>
      <c r="H29" s="8"/>
      <c r="I29" s="5">
        <f t="shared" si="23"/>
        <v>739</v>
      </c>
      <c r="J29" s="6">
        <f t="shared" si="5"/>
        <v>767</v>
      </c>
      <c r="K29" s="7">
        <v>26</v>
      </c>
      <c r="L29" s="8"/>
      <c r="M29" s="5">
        <f t="shared" si="24"/>
        <v>738.5</v>
      </c>
      <c r="N29" s="6">
        <f t="shared" si="2"/>
        <v>767</v>
      </c>
      <c r="O29" s="7">
        <v>26</v>
      </c>
      <c r="P29" s="8"/>
      <c r="Q29" s="5">
        <f t="shared" si="25"/>
        <v>801</v>
      </c>
      <c r="R29" s="6">
        <f t="shared" si="6"/>
        <v>832</v>
      </c>
      <c r="S29" s="7">
        <v>26</v>
      </c>
      <c r="U29" s="5">
        <f t="shared" si="26"/>
        <v>976</v>
      </c>
      <c r="V29" s="6">
        <f t="shared" si="27"/>
        <v>1014</v>
      </c>
      <c r="W29" s="9">
        <v>26</v>
      </c>
      <c r="X29" s="8"/>
      <c r="Y29" s="5">
        <f t="shared" si="28"/>
        <v>764</v>
      </c>
      <c r="Z29" s="6">
        <f t="shared" si="7"/>
        <v>793</v>
      </c>
      <c r="AA29" s="7">
        <v>26</v>
      </c>
      <c r="AB29" s="8"/>
      <c r="AC29" s="5">
        <f t="shared" si="29"/>
        <v>901</v>
      </c>
      <c r="AD29" s="6">
        <f t="shared" si="30"/>
        <v>936</v>
      </c>
      <c r="AE29" s="7">
        <v>26</v>
      </c>
      <c r="AF29" s="8"/>
      <c r="AG29" s="5">
        <f t="shared" si="31"/>
        <v>764</v>
      </c>
      <c r="AH29" s="6">
        <f t="shared" si="8"/>
        <v>793</v>
      </c>
      <c r="AI29" s="7">
        <v>26</v>
      </c>
      <c r="AJ29" s="8"/>
      <c r="AK29" s="5">
        <f t="shared" si="32"/>
        <v>851</v>
      </c>
      <c r="AL29" s="6">
        <f t="shared" si="33"/>
        <v>884</v>
      </c>
      <c r="AM29" s="7">
        <v>26</v>
      </c>
      <c r="AO29" s="5">
        <f t="shared" si="34"/>
        <v>851</v>
      </c>
      <c r="AP29" s="6">
        <f t="shared" si="9"/>
        <v>885</v>
      </c>
      <c r="AQ29" s="9">
        <v>25</v>
      </c>
      <c r="AR29" s="8"/>
      <c r="AS29" s="5">
        <f t="shared" si="35"/>
        <v>729</v>
      </c>
      <c r="AT29" s="6">
        <f t="shared" si="10"/>
        <v>759</v>
      </c>
      <c r="AU29" s="7">
        <v>25</v>
      </c>
      <c r="AV29" s="8"/>
      <c r="AW29" s="5">
        <f t="shared" si="36"/>
        <v>810</v>
      </c>
      <c r="AX29" s="6">
        <f t="shared" si="11"/>
        <v>842</v>
      </c>
      <c r="AY29" s="7">
        <v>25</v>
      </c>
      <c r="AZ29" s="8"/>
      <c r="BA29" s="5">
        <f t="shared" si="37"/>
        <v>680</v>
      </c>
      <c r="BB29" s="6">
        <f t="shared" si="12"/>
        <v>708</v>
      </c>
      <c r="BC29" s="7">
        <v>25</v>
      </c>
      <c r="BD29" s="8"/>
      <c r="BE29" s="5">
        <f t="shared" si="38"/>
        <v>731</v>
      </c>
      <c r="BF29" s="6">
        <f t="shared" si="13"/>
        <v>760</v>
      </c>
      <c r="BG29" s="7">
        <v>25</v>
      </c>
      <c r="BI29" s="30">
        <f t="shared" si="39"/>
        <v>891</v>
      </c>
      <c r="BJ29" s="31">
        <f t="shared" si="14"/>
        <v>925</v>
      </c>
      <c r="BK29" s="32">
        <v>26</v>
      </c>
      <c r="BL29" s="33">
        <v>5</v>
      </c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30">
        <f t="shared" si="40"/>
        <v>714</v>
      </c>
      <c r="BZ29" s="31">
        <f t="shared" si="19"/>
        <v>741</v>
      </c>
      <c r="CA29" s="32">
        <v>26</v>
      </c>
      <c r="CB29" s="33">
        <v>5</v>
      </c>
      <c r="CC29" s="8"/>
      <c r="CD29" s="30">
        <f t="shared" si="41"/>
        <v>766</v>
      </c>
      <c r="CE29" s="31">
        <f t="shared" si="20"/>
        <v>795</v>
      </c>
      <c r="CF29" s="32">
        <v>26</v>
      </c>
      <c r="CG29" s="33">
        <v>5</v>
      </c>
    </row>
    <row r="30" spans="1:141" x14ac:dyDescent="0.3">
      <c r="A30" s="5">
        <f t="shared" si="21"/>
        <v>833</v>
      </c>
      <c r="B30" s="6">
        <f t="shared" si="0"/>
        <v>864</v>
      </c>
      <c r="C30" s="9">
        <v>27</v>
      </c>
      <c r="D30" s="8"/>
      <c r="E30" s="5">
        <f t="shared" si="22"/>
        <v>625</v>
      </c>
      <c r="F30" s="6">
        <f t="shared" si="1"/>
        <v>648</v>
      </c>
      <c r="G30" s="7">
        <v>27</v>
      </c>
      <c r="H30" s="8"/>
      <c r="I30" s="5">
        <f t="shared" si="23"/>
        <v>768</v>
      </c>
      <c r="J30" s="6">
        <f t="shared" si="5"/>
        <v>797</v>
      </c>
      <c r="K30" s="7">
        <v>27</v>
      </c>
      <c r="L30" s="8"/>
      <c r="M30" s="5">
        <f t="shared" si="24"/>
        <v>768</v>
      </c>
      <c r="N30" s="6">
        <f t="shared" si="2"/>
        <v>796.5</v>
      </c>
      <c r="O30" s="7">
        <v>27</v>
      </c>
      <c r="P30" s="8"/>
      <c r="Q30" s="5">
        <f t="shared" si="25"/>
        <v>833</v>
      </c>
      <c r="R30" s="6">
        <f t="shared" si="6"/>
        <v>864</v>
      </c>
      <c r="S30" s="7">
        <v>27</v>
      </c>
      <c r="U30" s="5">
        <f t="shared" si="26"/>
        <v>1015</v>
      </c>
      <c r="V30" s="6">
        <f t="shared" si="27"/>
        <v>1053</v>
      </c>
      <c r="W30" s="9">
        <v>27</v>
      </c>
      <c r="X30" s="8"/>
      <c r="Y30" s="5">
        <f t="shared" si="28"/>
        <v>794</v>
      </c>
      <c r="Z30" s="6">
        <f t="shared" si="7"/>
        <v>824</v>
      </c>
      <c r="AA30" s="7">
        <v>27</v>
      </c>
      <c r="AB30" s="8"/>
      <c r="AC30" s="5">
        <f t="shared" si="29"/>
        <v>937</v>
      </c>
      <c r="AD30" s="6">
        <f t="shared" si="30"/>
        <v>972</v>
      </c>
      <c r="AE30" s="7">
        <v>27</v>
      </c>
      <c r="AF30" s="8"/>
      <c r="AG30" s="5">
        <f t="shared" si="31"/>
        <v>794</v>
      </c>
      <c r="AH30" s="6">
        <f t="shared" si="8"/>
        <v>824</v>
      </c>
      <c r="AI30" s="7">
        <v>27</v>
      </c>
      <c r="AJ30" s="8"/>
      <c r="AK30" s="5">
        <f t="shared" si="32"/>
        <v>885</v>
      </c>
      <c r="AL30" s="6">
        <f t="shared" si="33"/>
        <v>918</v>
      </c>
      <c r="AM30" s="7">
        <v>27</v>
      </c>
      <c r="AO30" s="5">
        <f t="shared" si="34"/>
        <v>886</v>
      </c>
      <c r="AP30" s="6">
        <f t="shared" si="9"/>
        <v>920</v>
      </c>
      <c r="AQ30" s="9">
        <v>26</v>
      </c>
      <c r="AR30" s="8"/>
      <c r="AS30" s="5">
        <f t="shared" si="35"/>
        <v>760</v>
      </c>
      <c r="AT30" s="6">
        <f t="shared" si="10"/>
        <v>789</v>
      </c>
      <c r="AU30" s="7">
        <v>26</v>
      </c>
      <c r="AV30" s="8"/>
      <c r="AW30" s="5">
        <f t="shared" si="36"/>
        <v>843</v>
      </c>
      <c r="AX30" s="6">
        <f t="shared" si="11"/>
        <v>876</v>
      </c>
      <c r="AY30" s="7">
        <v>26</v>
      </c>
      <c r="AZ30" s="8"/>
      <c r="BA30" s="5">
        <f t="shared" si="37"/>
        <v>709</v>
      </c>
      <c r="BB30" s="6">
        <f t="shared" si="12"/>
        <v>736</v>
      </c>
      <c r="BC30" s="7">
        <v>26</v>
      </c>
      <c r="BD30" s="8"/>
      <c r="BE30" s="5">
        <f t="shared" si="38"/>
        <v>761</v>
      </c>
      <c r="BF30" s="6">
        <f t="shared" si="13"/>
        <v>790</v>
      </c>
      <c r="BG30" s="7">
        <v>26</v>
      </c>
      <c r="BI30" s="30">
        <f t="shared" si="39"/>
        <v>926</v>
      </c>
      <c r="BJ30" s="31">
        <f t="shared" si="14"/>
        <v>961</v>
      </c>
      <c r="BK30" s="32">
        <v>27</v>
      </c>
      <c r="BL30" s="33">
        <v>5</v>
      </c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30">
        <f t="shared" si="40"/>
        <v>742</v>
      </c>
      <c r="BZ30" s="31">
        <f t="shared" si="19"/>
        <v>770</v>
      </c>
      <c r="CA30" s="32">
        <v>27</v>
      </c>
      <c r="CB30" s="33">
        <v>5</v>
      </c>
      <c r="CC30" s="8"/>
      <c r="CD30" s="30">
        <f t="shared" si="41"/>
        <v>796</v>
      </c>
      <c r="CE30" s="31">
        <f t="shared" si="20"/>
        <v>826</v>
      </c>
      <c r="CF30" s="32">
        <v>27</v>
      </c>
      <c r="CG30" s="33">
        <v>5</v>
      </c>
    </row>
    <row r="31" spans="1:141" x14ac:dyDescent="0.3">
      <c r="A31" s="5">
        <f t="shared" si="21"/>
        <v>865</v>
      </c>
      <c r="B31" s="6">
        <f t="shared" si="0"/>
        <v>896</v>
      </c>
      <c r="C31" s="9">
        <v>28</v>
      </c>
      <c r="D31" s="8"/>
      <c r="E31" s="5">
        <f t="shared" si="22"/>
        <v>649</v>
      </c>
      <c r="F31" s="6">
        <f t="shared" si="1"/>
        <v>672</v>
      </c>
      <c r="G31" s="7">
        <v>28</v>
      </c>
      <c r="H31" s="8"/>
      <c r="I31" s="5">
        <f t="shared" si="23"/>
        <v>798</v>
      </c>
      <c r="J31" s="6">
        <f t="shared" si="5"/>
        <v>826</v>
      </c>
      <c r="K31" s="7">
        <v>28</v>
      </c>
      <c r="L31" s="8"/>
      <c r="M31" s="5">
        <f t="shared" si="24"/>
        <v>797.5</v>
      </c>
      <c r="N31" s="6">
        <f t="shared" si="2"/>
        <v>826</v>
      </c>
      <c r="O31" s="7">
        <v>28</v>
      </c>
      <c r="P31" s="8"/>
      <c r="Q31" s="5">
        <f t="shared" si="25"/>
        <v>865</v>
      </c>
      <c r="R31" s="6">
        <f t="shared" si="6"/>
        <v>896</v>
      </c>
      <c r="S31" s="7">
        <v>28</v>
      </c>
      <c r="U31" s="5">
        <f t="shared" si="26"/>
        <v>1054</v>
      </c>
      <c r="V31" s="6">
        <f t="shared" si="27"/>
        <v>1092</v>
      </c>
      <c r="W31" s="9">
        <v>28</v>
      </c>
      <c r="X31" s="8"/>
      <c r="Y31" s="5">
        <f t="shared" si="28"/>
        <v>825</v>
      </c>
      <c r="Z31" s="6">
        <f t="shared" si="7"/>
        <v>854</v>
      </c>
      <c r="AA31" s="7">
        <v>28</v>
      </c>
      <c r="AB31" s="8"/>
      <c r="AC31" s="5">
        <f t="shared" si="29"/>
        <v>973</v>
      </c>
      <c r="AD31" s="6">
        <f t="shared" si="30"/>
        <v>1008</v>
      </c>
      <c r="AE31" s="7">
        <v>28</v>
      </c>
      <c r="AF31" s="8"/>
      <c r="AG31" s="5">
        <f t="shared" si="31"/>
        <v>825</v>
      </c>
      <c r="AH31" s="6">
        <f t="shared" si="8"/>
        <v>854</v>
      </c>
      <c r="AI31" s="7">
        <v>28</v>
      </c>
      <c r="AJ31" s="8"/>
      <c r="AK31" s="5">
        <f t="shared" si="32"/>
        <v>919</v>
      </c>
      <c r="AL31" s="6">
        <f t="shared" si="33"/>
        <v>952</v>
      </c>
      <c r="AM31" s="7">
        <v>28</v>
      </c>
      <c r="AO31" s="5">
        <f t="shared" si="34"/>
        <v>921</v>
      </c>
      <c r="AP31" s="6">
        <f t="shared" si="9"/>
        <v>956</v>
      </c>
      <c r="AQ31" s="9">
        <v>27</v>
      </c>
      <c r="AR31" s="8"/>
      <c r="AS31" s="5">
        <f t="shared" si="35"/>
        <v>790</v>
      </c>
      <c r="AT31" s="6">
        <f t="shared" si="10"/>
        <v>819</v>
      </c>
      <c r="AU31" s="7">
        <v>27</v>
      </c>
      <c r="AV31" s="8"/>
      <c r="AW31" s="5">
        <f t="shared" si="36"/>
        <v>877</v>
      </c>
      <c r="AX31" s="6">
        <f t="shared" si="11"/>
        <v>910</v>
      </c>
      <c r="AY31" s="7">
        <v>27</v>
      </c>
      <c r="AZ31" s="8"/>
      <c r="BA31" s="5">
        <f t="shared" si="37"/>
        <v>737</v>
      </c>
      <c r="BB31" s="6">
        <f t="shared" si="12"/>
        <v>764</v>
      </c>
      <c r="BC31" s="7">
        <v>27</v>
      </c>
      <c r="BD31" s="8"/>
      <c r="BE31" s="5">
        <f t="shared" si="38"/>
        <v>791</v>
      </c>
      <c r="BF31" s="6">
        <f t="shared" si="13"/>
        <v>821</v>
      </c>
      <c r="BG31" s="7">
        <v>27</v>
      </c>
      <c r="BI31" s="30">
        <f t="shared" si="39"/>
        <v>962</v>
      </c>
      <c r="BJ31" s="31">
        <f t="shared" si="14"/>
        <v>996</v>
      </c>
      <c r="BK31" s="32">
        <v>28</v>
      </c>
      <c r="BL31" s="33">
        <v>5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30">
        <f t="shared" si="40"/>
        <v>771</v>
      </c>
      <c r="BZ31" s="31">
        <f t="shared" si="19"/>
        <v>798</v>
      </c>
      <c r="CA31" s="32">
        <v>28</v>
      </c>
      <c r="CB31" s="33">
        <v>5</v>
      </c>
      <c r="CC31" s="8"/>
      <c r="CD31" s="30">
        <f t="shared" si="41"/>
        <v>827</v>
      </c>
      <c r="CE31" s="31">
        <f t="shared" si="20"/>
        <v>856</v>
      </c>
      <c r="CF31" s="32">
        <v>28</v>
      </c>
      <c r="CG31" s="33">
        <v>5</v>
      </c>
    </row>
    <row r="32" spans="1:141" x14ac:dyDescent="0.3">
      <c r="A32" s="5">
        <f t="shared" si="21"/>
        <v>897</v>
      </c>
      <c r="B32" s="6">
        <f t="shared" si="0"/>
        <v>928</v>
      </c>
      <c r="C32" s="9">
        <v>29</v>
      </c>
      <c r="D32" s="8"/>
      <c r="E32" s="5">
        <f t="shared" si="22"/>
        <v>673</v>
      </c>
      <c r="F32" s="6">
        <f t="shared" si="1"/>
        <v>696</v>
      </c>
      <c r="G32" s="7">
        <v>29</v>
      </c>
      <c r="H32" s="8"/>
      <c r="I32" s="5">
        <f t="shared" si="23"/>
        <v>827</v>
      </c>
      <c r="J32" s="6">
        <f t="shared" si="5"/>
        <v>856</v>
      </c>
      <c r="K32" s="7">
        <v>29</v>
      </c>
      <c r="L32" s="8"/>
      <c r="M32" s="5">
        <f t="shared" si="24"/>
        <v>827</v>
      </c>
      <c r="N32" s="6">
        <f t="shared" si="2"/>
        <v>855.5</v>
      </c>
      <c r="O32" s="7">
        <v>29</v>
      </c>
      <c r="P32" s="8"/>
      <c r="Q32" s="5">
        <f t="shared" si="25"/>
        <v>897</v>
      </c>
      <c r="R32" s="6">
        <f t="shared" si="6"/>
        <v>928</v>
      </c>
      <c r="S32" s="7">
        <v>29</v>
      </c>
      <c r="U32" s="5">
        <f t="shared" si="26"/>
        <v>1093</v>
      </c>
      <c r="V32" s="6">
        <f t="shared" si="27"/>
        <v>1131</v>
      </c>
      <c r="W32" s="9">
        <v>29</v>
      </c>
      <c r="X32" s="8"/>
      <c r="Y32" s="5">
        <f t="shared" si="28"/>
        <v>855</v>
      </c>
      <c r="Z32" s="6">
        <f t="shared" si="7"/>
        <v>885</v>
      </c>
      <c r="AA32" s="7">
        <v>29</v>
      </c>
      <c r="AB32" s="8"/>
      <c r="AC32" s="5">
        <f t="shared" si="29"/>
        <v>1009</v>
      </c>
      <c r="AD32" s="6">
        <f t="shared" si="30"/>
        <v>1044</v>
      </c>
      <c r="AE32" s="7">
        <v>29</v>
      </c>
      <c r="AF32" s="8"/>
      <c r="AG32" s="5">
        <f t="shared" si="31"/>
        <v>855</v>
      </c>
      <c r="AH32" s="6">
        <f t="shared" si="8"/>
        <v>885</v>
      </c>
      <c r="AI32" s="7">
        <v>29</v>
      </c>
      <c r="AJ32" s="8"/>
      <c r="AK32" s="5">
        <f t="shared" si="32"/>
        <v>953</v>
      </c>
      <c r="AL32" s="6">
        <f t="shared" si="33"/>
        <v>986</v>
      </c>
      <c r="AM32" s="7">
        <v>29</v>
      </c>
      <c r="AO32" s="5">
        <f t="shared" si="34"/>
        <v>957</v>
      </c>
      <c r="AP32" s="6">
        <f t="shared" si="9"/>
        <v>991</v>
      </c>
      <c r="AQ32" s="9">
        <v>28</v>
      </c>
      <c r="AR32" s="8"/>
      <c r="AS32" s="5">
        <f t="shared" si="35"/>
        <v>820</v>
      </c>
      <c r="AT32" s="6">
        <f t="shared" si="10"/>
        <v>850</v>
      </c>
      <c r="AU32" s="7">
        <v>28</v>
      </c>
      <c r="AV32" s="8"/>
      <c r="AW32" s="5">
        <f t="shared" si="36"/>
        <v>911</v>
      </c>
      <c r="AX32" s="6">
        <f t="shared" si="11"/>
        <v>943</v>
      </c>
      <c r="AY32" s="7">
        <v>28</v>
      </c>
      <c r="AZ32" s="8"/>
      <c r="BA32" s="5">
        <f t="shared" si="37"/>
        <v>765</v>
      </c>
      <c r="BB32" s="6">
        <f t="shared" si="12"/>
        <v>793</v>
      </c>
      <c r="BC32" s="7">
        <v>28</v>
      </c>
      <c r="BD32" s="8"/>
      <c r="BE32" s="5">
        <f t="shared" si="38"/>
        <v>822</v>
      </c>
      <c r="BF32" s="6">
        <f t="shared" si="13"/>
        <v>851</v>
      </c>
      <c r="BG32" s="7">
        <v>28</v>
      </c>
      <c r="BI32" s="30">
        <f t="shared" si="39"/>
        <v>997</v>
      </c>
      <c r="BJ32" s="31">
        <f t="shared" si="14"/>
        <v>1032</v>
      </c>
      <c r="BK32" s="32">
        <v>29</v>
      </c>
      <c r="BL32" s="33">
        <v>5</v>
      </c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30">
        <f t="shared" si="40"/>
        <v>799</v>
      </c>
      <c r="BZ32" s="31">
        <f t="shared" si="19"/>
        <v>826</v>
      </c>
      <c r="CA32" s="32">
        <v>29</v>
      </c>
      <c r="CB32" s="33">
        <v>5</v>
      </c>
      <c r="CC32" s="8"/>
      <c r="CD32" s="30">
        <f t="shared" si="41"/>
        <v>857</v>
      </c>
      <c r="CE32" s="31">
        <f t="shared" si="20"/>
        <v>887</v>
      </c>
      <c r="CF32" s="32">
        <v>29</v>
      </c>
      <c r="CG32" s="33">
        <v>5</v>
      </c>
    </row>
    <row r="33" spans="1:85" x14ac:dyDescent="0.3">
      <c r="A33" s="5">
        <f t="shared" si="21"/>
        <v>929</v>
      </c>
      <c r="B33" s="6">
        <f t="shared" si="0"/>
        <v>960</v>
      </c>
      <c r="C33" s="9">
        <v>30</v>
      </c>
      <c r="D33" s="8"/>
      <c r="E33" s="5">
        <f t="shared" si="22"/>
        <v>697</v>
      </c>
      <c r="F33" s="6">
        <f t="shared" si="1"/>
        <v>720</v>
      </c>
      <c r="G33" s="7">
        <v>30</v>
      </c>
      <c r="H33" s="8"/>
      <c r="I33" s="5">
        <f t="shared" si="23"/>
        <v>857</v>
      </c>
      <c r="J33" s="6">
        <f t="shared" si="5"/>
        <v>885</v>
      </c>
      <c r="K33" s="7">
        <v>30</v>
      </c>
      <c r="L33" s="8"/>
      <c r="M33" s="5">
        <f t="shared" si="24"/>
        <v>856.5</v>
      </c>
      <c r="N33" s="6">
        <f t="shared" si="2"/>
        <v>885</v>
      </c>
      <c r="O33" s="7">
        <v>30</v>
      </c>
      <c r="P33" s="8"/>
      <c r="Q33" s="5">
        <f t="shared" si="25"/>
        <v>929</v>
      </c>
      <c r="R33" s="6">
        <f t="shared" si="6"/>
        <v>960</v>
      </c>
      <c r="S33" s="7">
        <v>30</v>
      </c>
      <c r="U33" s="5">
        <f t="shared" si="26"/>
        <v>1132</v>
      </c>
      <c r="V33" s="6">
        <f t="shared" si="27"/>
        <v>1170</v>
      </c>
      <c r="W33" s="9">
        <v>30</v>
      </c>
      <c r="X33" s="8"/>
      <c r="Y33" s="5">
        <f t="shared" si="28"/>
        <v>886</v>
      </c>
      <c r="Z33" s="6">
        <f t="shared" si="7"/>
        <v>915</v>
      </c>
      <c r="AA33" s="7">
        <v>30</v>
      </c>
      <c r="AB33" s="8"/>
      <c r="AC33" s="5">
        <f t="shared" si="29"/>
        <v>1045</v>
      </c>
      <c r="AD33" s="6">
        <f t="shared" si="30"/>
        <v>1080</v>
      </c>
      <c r="AE33" s="7">
        <v>30</v>
      </c>
      <c r="AF33" s="8"/>
      <c r="AG33" s="5">
        <f t="shared" si="31"/>
        <v>886</v>
      </c>
      <c r="AH33" s="6">
        <f t="shared" si="8"/>
        <v>915</v>
      </c>
      <c r="AI33" s="7">
        <v>30</v>
      </c>
      <c r="AJ33" s="8"/>
      <c r="AK33" s="5">
        <f t="shared" si="32"/>
        <v>987</v>
      </c>
      <c r="AL33" s="6">
        <f t="shared" si="33"/>
        <v>1020</v>
      </c>
      <c r="AM33" s="7">
        <v>30</v>
      </c>
      <c r="AO33" s="5">
        <f t="shared" si="34"/>
        <v>992</v>
      </c>
      <c r="AP33" s="6">
        <f t="shared" si="9"/>
        <v>1027</v>
      </c>
      <c r="AQ33" s="9">
        <v>29</v>
      </c>
      <c r="AR33" s="8"/>
      <c r="AS33" s="5">
        <f t="shared" si="35"/>
        <v>851</v>
      </c>
      <c r="AT33" s="6">
        <f t="shared" si="10"/>
        <v>880</v>
      </c>
      <c r="AU33" s="7">
        <v>29</v>
      </c>
      <c r="AV33" s="8"/>
      <c r="AW33" s="5">
        <f t="shared" si="36"/>
        <v>944</v>
      </c>
      <c r="AX33" s="6">
        <f t="shared" si="11"/>
        <v>977</v>
      </c>
      <c r="AY33" s="7">
        <v>29</v>
      </c>
      <c r="AZ33" s="8"/>
      <c r="BA33" s="5">
        <f t="shared" si="37"/>
        <v>794</v>
      </c>
      <c r="BB33" s="6">
        <f t="shared" si="12"/>
        <v>821</v>
      </c>
      <c r="BC33" s="7">
        <v>29</v>
      </c>
      <c r="BD33" s="8"/>
      <c r="BE33" s="5">
        <f t="shared" si="38"/>
        <v>852</v>
      </c>
      <c r="BF33" s="6">
        <f t="shared" si="13"/>
        <v>882</v>
      </c>
      <c r="BG33" s="7">
        <v>29</v>
      </c>
      <c r="BI33" s="30">
        <f t="shared" si="39"/>
        <v>1033</v>
      </c>
      <c r="BJ33" s="31">
        <f t="shared" si="14"/>
        <v>1072</v>
      </c>
      <c r="BK33" s="32">
        <v>30</v>
      </c>
      <c r="BL33" s="33">
        <v>10</v>
      </c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30">
        <f t="shared" si="40"/>
        <v>827</v>
      </c>
      <c r="BZ33" s="31">
        <f t="shared" si="19"/>
        <v>860</v>
      </c>
      <c r="CA33" s="32">
        <v>30</v>
      </c>
      <c r="CB33" s="33">
        <v>10</v>
      </c>
      <c r="CC33" s="8"/>
      <c r="CD33" s="30">
        <f t="shared" si="41"/>
        <v>888</v>
      </c>
      <c r="CE33" s="31">
        <f t="shared" si="20"/>
        <v>922</v>
      </c>
      <c r="CF33" s="32">
        <v>30</v>
      </c>
      <c r="CG33" s="33">
        <v>10</v>
      </c>
    </row>
    <row r="34" spans="1:85" x14ac:dyDescent="0.3">
      <c r="A34" s="5">
        <f t="shared" si="21"/>
        <v>961</v>
      </c>
      <c r="B34" s="6">
        <f t="shared" si="0"/>
        <v>992</v>
      </c>
      <c r="C34" s="9">
        <v>31</v>
      </c>
      <c r="D34" s="8"/>
      <c r="E34" s="5">
        <f t="shared" si="22"/>
        <v>721</v>
      </c>
      <c r="F34" s="6">
        <f t="shared" si="1"/>
        <v>744</v>
      </c>
      <c r="G34" s="7">
        <v>31</v>
      </c>
      <c r="H34" s="8"/>
      <c r="I34" s="5">
        <f t="shared" si="23"/>
        <v>886</v>
      </c>
      <c r="J34" s="6">
        <f t="shared" si="5"/>
        <v>915</v>
      </c>
      <c r="K34" s="7">
        <v>31</v>
      </c>
      <c r="L34" s="8"/>
      <c r="M34" s="5">
        <f t="shared" si="24"/>
        <v>886</v>
      </c>
      <c r="N34" s="6">
        <f t="shared" si="2"/>
        <v>914.5</v>
      </c>
      <c r="O34" s="7">
        <v>31</v>
      </c>
      <c r="P34" s="8"/>
      <c r="Q34" s="5">
        <f t="shared" si="25"/>
        <v>961</v>
      </c>
      <c r="R34" s="6">
        <f t="shared" si="6"/>
        <v>992</v>
      </c>
      <c r="S34" s="7">
        <v>31</v>
      </c>
      <c r="U34" s="5">
        <f t="shared" si="26"/>
        <v>1171</v>
      </c>
      <c r="V34" s="6">
        <f t="shared" si="27"/>
        <v>1209</v>
      </c>
      <c r="W34" s="9">
        <v>31</v>
      </c>
      <c r="X34" s="8"/>
      <c r="Y34" s="5">
        <f t="shared" si="28"/>
        <v>916</v>
      </c>
      <c r="Z34" s="6">
        <f t="shared" si="7"/>
        <v>946</v>
      </c>
      <c r="AA34" s="7">
        <v>31</v>
      </c>
      <c r="AB34" s="8"/>
      <c r="AC34" s="5">
        <f t="shared" si="29"/>
        <v>1081</v>
      </c>
      <c r="AD34" s="6">
        <f t="shared" si="30"/>
        <v>1116</v>
      </c>
      <c r="AE34" s="7">
        <v>31</v>
      </c>
      <c r="AF34" s="8"/>
      <c r="AG34" s="5">
        <f t="shared" si="31"/>
        <v>916</v>
      </c>
      <c r="AH34" s="6">
        <f t="shared" si="8"/>
        <v>946</v>
      </c>
      <c r="AI34" s="7">
        <v>31</v>
      </c>
      <c r="AJ34" s="8"/>
      <c r="AK34" s="5">
        <f t="shared" si="32"/>
        <v>1021</v>
      </c>
      <c r="AL34" s="6">
        <f t="shared" si="33"/>
        <v>1054</v>
      </c>
      <c r="AM34" s="7">
        <v>31</v>
      </c>
      <c r="AO34" s="5">
        <f t="shared" si="34"/>
        <v>1028</v>
      </c>
      <c r="AP34" s="6">
        <f t="shared" si="9"/>
        <v>1062</v>
      </c>
      <c r="AQ34" s="9">
        <v>30</v>
      </c>
      <c r="AR34" s="8"/>
      <c r="AS34" s="5">
        <f t="shared" si="35"/>
        <v>881</v>
      </c>
      <c r="AT34" s="6">
        <f t="shared" si="10"/>
        <v>910</v>
      </c>
      <c r="AU34" s="7">
        <v>30</v>
      </c>
      <c r="AV34" s="8"/>
      <c r="AW34" s="5">
        <f t="shared" si="36"/>
        <v>978</v>
      </c>
      <c r="AX34" s="6">
        <f t="shared" si="11"/>
        <v>1011</v>
      </c>
      <c r="AY34" s="7">
        <v>30</v>
      </c>
      <c r="AZ34" s="8"/>
      <c r="BA34" s="5">
        <f t="shared" si="37"/>
        <v>822</v>
      </c>
      <c r="BB34" s="6">
        <f t="shared" si="12"/>
        <v>849</v>
      </c>
      <c r="BC34" s="7">
        <v>30</v>
      </c>
      <c r="BD34" s="8"/>
      <c r="BE34" s="5">
        <f t="shared" si="38"/>
        <v>883</v>
      </c>
      <c r="BF34" s="6">
        <f t="shared" si="13"/>
        <v>912</v>
      </c>
      <c r="BG34" s="7">
        <v>30</v>
      </c>
      <c r="BI34" s="30">
        <f t="shared" si="39"/>
        <v>1073</v>
      </c>
      <c r="BJ34" s="31">
        <f t="shared" si="14"/>
        <v>1107</v>
      </c>
      <c r="BK34" s="32">
        <v>31</v>
      </c>
      <c r="BL34" s="33">
        <v>10</v>
      </c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30">
        <f t="shared" si="40"/>
        <v>861</v>
      </c>
      <c r="BZ34" s="31">
        <f t="shared" si="19"/>
        <v>888</v>
      </c>
      <c r="CA34" s="32">
        <v>31</v>
      </c>
      <c r="CB34" s="33">
        <v>10</v>
      </c>
      <c r="CC34" s="8"/>
      <c r="CD34" s="30">
        <f t="shared" si="41"/>
        <v>923</v>
      </c>
      <c r="CE34" s="31">
        <f t="shared" si="20"/>
        <v>952</v>
      </c>
      <c r="CF34" s="32">
        <v>31</v>
      </c>
      <c r="CG34" s="33">
        <v>10</v>
      </c>
    </row>
    <row r="35" spans="1:85" x14ac:dyDescent="0.3">
      <c r="A35" s="5">
        <f t="shared" si="21"/>
        <v>993</v>
      </c>
      <c r="B35" s="6">
        <f t="shared" si="0"/>
        <v>1024</v>
      </c>
      <c r="C35" s="9">
        <v>32</v>
      </c>
      <c r="D35" s="8"/>
      <c r="E35" s="5">
        <f t="shared" si="22"/>
        <v>745</v>
      </c>
      <c r="F35" s="6">
        <f t="shared" si="1"/>
        <v>768</v>
      </c>
      <c r="G35" s="7">
        <v>32</v>
      </c>
      <c r="H35" s="8"/>
      <c r="I35" s="5">
        <f t="shared" si="23"/>
        <v>916</v>
      </c>
      <c r="J35" s="6">
        <f t="shared" si="5"/>
        <v>944</v>
      </c>
      <c r="K35" s="7">
        <v>32</v>
      </c>
      <c r="L35" s="8"/>
      <c r="M35" s="5">
        <f t="shared" si="24"/>
        <v>915.5</v>
      </c>
      <c r="N35" s="6">
        <f t="shared" si="2"/>
        <v>944</v>
      </c>
      <c r="O35" s="7">
        <v>32</v>
      </c>
      <c r="P35" s="8"/>
      <c r="Q35" s="5">
        <f t="shared" si="25"/>
        <v>993</v>
      </c>
      <c r="R35" s="6">
        <f t="shared" si="6"/>
        <v>1024</v>
      </c>
      <c r="S35" s="7">
        <v>32</v>
      </c>
      <c r="U35" s="5">
        <f t="shared" si="26"/>
        <v>1210</v>
      </c>
      <c r="V35" s="6">
        <f t="shared" si="27"/>
        <v>1248</v>
      </c>
      <c r="W35" s="9">
        <v>32</v>
      </c>
      <c r="X35" s="8"/>
      <c r="Y35" s="5">
        <f t="shared" si="28"/>
        <v>947</v>
      </c>
      <c r="Z35" s="6">
        <f t="shared" si="7"/>
        <v>976</v>
      </c>
      <c r="AA35" s="7">
        <v>32</v>
      </c>
      <c r="AB35" s="8"/>
      <c r="AC35" s="5">
        <f t="shared" si="29"/>
        <v>1117</v>
      </c>
      <c r="AD35" s="6">
        <f t="shared" si="30"/>
        <v>1152</v>
      </c>
      <c r="AE35" s="7">
        <v>32</v>
      </c>
      <c r="AF35" s="8"/>
      <c r="AG35" s="5">
        <f t="shared" si="31"/>
        <v>947</v>
      </c>
      <c r="AH35" s="6">
        <f t="shared" si="8"/>
        <v>976</v>
      </c>
      <c r="AI35" s="7">
        <v>32</v>
      </c>
      <c r="AJ35" s="8"/>
      <c r="AK35" s="5">
        <f t="shared" si="32"/>
        <v>1055</v>
      </c>
      <c r="AL35" s="6">
        <f t="shared" si="33"/>
        <v>1088</v>
      </c>
      <c r="AM35" s="7">
        <v>32</v>
      </c>
      <c r="AO35" s="5">
        <f t="shared" si="34"/>
        <v>1063</v>
      </c>
      <c r="AP35" s="6">
        <f t="shared" si="9"/>
        <v>1098</v>
      </c>
      <c r="AQ35" s="9">
        <v>31</v>
      </c>
      <c r="AR35" s="8"/>
      <c r="AS35" s="5">
        <f t="shared" si="35"/>
        <v>911</v>
      </c>
      <c r="AT35" s="6">
        <f t="shared" si="10"/>
        <v>941</v>
      </c>
      <c r="AU35" s="7">
        <v>31</v>
      </c>
      <c r="AV35" s="8"/>
      <c r="AW35" s="5">
        <f t="shared" si="36"/>
        <v>1012</v>
      </c>
      <c r="AX35" s="6">
        <f t="shared" si="11"/>
        <v>1045</v>
      </c>
      <c r="AY35" s="7">
        <v>31</v>
      </c>
      <c r="AZ35" s="8"/>
      <c r="BA35" s="5">
        <f t="shared" si="37"/>
        <v>850</v>
      </c>
      <c r="BB35" s="6">
        <f t="shared" si="12"/>
        <v>878</v>
      </c>
      <c r="BC35" s="7">
        <v>31</v>
      </c>
      <c r="BD35" s="8"/>
      <c r="BE35" s="5">
        <f t="shared" si="38"/>
        <v>913</v>
      </c>
      <c r="BF35" s="6">
        <f t="shared" si="13"/>
        <v>943</v>
      </c>
      <c r="BG35" s="7">
        <v>31</v>
      </c>
      <c r="BI35" s="30">
        <f t="shared" si="39"/>
        <v>1108</v>
      </c>
      <c r="BJ35" s="31">
        <f t="shared" si="14"/>
        <v>1143</v>
      </c>
      <c r="BK35" s="32">
        <v>32</v>
      </c>
      <c r="BL35" s="33">
        <v>10</v>
      </c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30">
        <f t="shared" si="40"/>
        <v>889</v>
      </c>
      <c r="BZ35" s="31">
        <f t="shared" si="19"/>
        <v>916</v>
      </c>
      <c r="CA35" s="32">
        <v>32</v>
      </c>
      <c r="CB35" s="33">
        <v>10</v>
      </c>
      <c r="CC35" s="8"/>
      <c r="CD35" s="30">
        <f t="shared" si="41"/>
        <v>953</v>
      </c>
      <c r="CE35" s="31">
        <f t="shared" si="20"/>
        <v>983</v>
      </c>
      <c r="CF35" s="32">
        <v>32</v>
      </c>
      <c r="CG35" s="33">
        <v>10</v>
      </c>
    </row>
    <row r="36" spans="1:85" x14ac:dyDescent="0.3">
      <c r="A36" s="5">
        <f t="shared" si="21"/>
        <v>1025</v>
      </c>
      <c r="B36" s="6">
        <f t="shared" si="0"/>
        <v>1056</v>
      </c>
      <c r="C36" s="9">
        <v>33</v>
      </c>
      <c r="D36" s="8"/>
      <c r="E36" s="5">
        <f t="shared" si="22"/>
        <v>769</v>
      </c>
      <c r="F36" s="6">
        <f t="shared" si="1"/>
        <v>792</v>
      </c>
      <c r="G36" s="7">
        <v>33</v>
      </c>
      <c r="H36" s="8"/>
      <c r="I36" s="5">
        <f t="shared" si="23"/>
        <v>945</v>
      </c>
      <c r="J36" s="6">
        <f t="shared" si="5"/>
        <v>974</v>
      </c>
      <c r="K36" s="7">
        <v>33</v>
      </c>
      <c r="L36" s="8"/>
      <c r="M36" s="5">
        <f t="shared" si="24"/>
        <v>945</v>
      </c>
      <c r="N36" s="6">
        <f t="shared" si="2"/>
        <v>973.5</v>
      </c>
      <c r="O36" s="7">
        <v>33</v>
      </c>
      <c r="P36" s="8"/>
      <c r="Q36" s="5">
        <f t="shared" si="25"/>
        <v>1025</v>
      </c>
      <c r="R36" s="6">
        <f t="shared" si="6"/>
        <v>1056</v>
      </c>
      <c r="S36" s="7">
        <v>33</v>
      </c>
      <c r="U36" s="5">
        <f t="shared" si="26"/>
        <v>1249</v>
      </c>
      <c r="V36" s="6">
        <f t="shared" si="27"/>
        <v>1287</v>
      </c>
      <c r="W36" s="9">
        <v>33</v>
      </c>
      <c r="X36" s="8"/>
      <c r="Y36" s="5">
        <f t="shared" si="28"/>
        <v>977</v>
      </c>
      <c r="Z36" s="6">
        <f t="shared" si="7"/>
        <v>1007</v>
      </c>
      <c r="AA36" s="7">
        <v>33</v>
      </c>
      <c r="AB36" s="8"/>
      <c r="AC36" s="5">
        <f t="shared" si="29"/>
        <v>1153</v>
      </c>
      <c r="AD36" s="6">
        <f t="shared" si="30"/>
        <v>1188</v>
      </c>
      <c r="AE36" s="7">
        <v>33</v>
      </c>
      <c r="AF36" s="8"/>
      <c r="AG36" s="5">
        <f t="shared" si="31"/>
        <v>977</v>
      </c>
      <c r="AH36" s="6">
        <f t="shared" si="8"/>
        <v>1007</v>
      </c>
      <c r="AI36" s="7">
        <v>33</v>
      </c>
      <c r="AJ36" s="8"/>
      <c r="AK36" s="5">
        <f t="shared" si="32"/>
        <v>1089</v>
      </c>
      <c r="AL36" s="6">
        <f t="shared" si="33"/>
        <v>1122</v>
      </c>
      <c r="AM36" s="7">
        <v>33</v>
      </c>
      <c r="AO36" s="5">
        <f t="shared" si="34"/>
        <v>1099</v>
      </c>
      <c r="AP36" s="6">
        <f t="shared" si="9"/>
        <v>1133</v>
      </c>
      <c r="AQ36" s="9">
        <v>32</v>
      </c>
      <c r="AR36" s="8"/>
      <c r="AS36" s="5">
        <f t="shared" si="35"/>
        <v>942</v>
      </c>
      <c r="AT36" s="6">
        <f t="shared" si="10"/>
        <v>971</v>
      </c>
      <c r="AU36" s="7">
        <v>32</v>
      </c>
      <c r="AV36" s="8"/>
      <c r="AW36" s="5">
        <f t="shared" si="36"/>
        <v>1046</v>
      </c>
      <c r="AX36" s="6">
        <f t="shared" si="11"/>
        <v>1078</v>
      </c>
      <c r="AY36" s="7">
        <v>32</v>
      </c>
      <c r="AZ36" s="8"/>
      <c r="BA36" s="5">
        <f t="shared" si="37"/>
        <v>879</v>
      </c>
      <c r="BB36" s="6">
        <f t="shared" si="12"/>
        <v>906</v>
      </c>
      <c r="BC36" s="7">
        <v>32</v>
      </c>
      <c r="BD36" s="8"/>
      <c r="BE36" s="5">
        <f t="shared" si="38"/>
        <v>944</v>
      </c>
      <c r="BF36" s="6">
        <f t="shared" si="13"/>
        <v>973</v>
      </c>
      <c r="BG36" s="7">
        <v>32</v>
      </c>
      <c r="BI36" s="30">
        <f t="shared" si="39"/>
        <v>1144</v>
      </c>
      <c r="BJ36" s="31">
        <f t="shared" si="14"/>
        <v>1178</v>
      </c>
      <c r="BK36" s="32">
        <v>33</v>
      </c>
      <c r="BL36" s="33">
        <v>10</v>
      </c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30">
        <f t="shared" si="40"/>
        <v>917</v>
      </c>
      <c r="BZ36" s="31">
        <f t="shared" si="19"/>
        <v>945</v>
      </c>
      <c r="CA36" s="32">
        <v>33</v>
      </c>
      <c r="CB36" s="33">
        <v>10</v>
      </c>
      <c r="CC36" s="8"/>
      <c r="CD36" s="30">
        <f t="shared" si="41"/>
        <v>984</v>
      </c>
      <c r="CE36" s="31">
        <f t="shared" si="20"/>
        <v>1013</v>
      </c>
      <c r="CF36" s="32">
        <v>33</v>
      </c>
      <c r="CG36" s="33">
        <v>10</v>
      </c>
    </row>
    <row r="37" spans="1:85" x14ac:dyDescent="0.3">
      <c r="A37" s="5">
        <f t="shared" si="21"/>
        <v>1057</v>
      </c>
      <c r="B37" s="6">
        <f t="shared" si="0"/>
        <v>1088</v>
      </c>
      <c r="C37" s="9">
        <v>34</v>
      </c>
      <c r="D37" s="8"/>
      <c r="E37" s="5">
        <f t="shared" si="22"/>
        <v>793</v>
      </c>
      <c r="F37" s="6">
        <f t="shared" si="1"/>
        <v>816</v>
      </c>
      <c r="G37" s="7">
        <v>34</v>
      </c>
      <c r="H37" s="8"/>
      <c r="I37" s="5">
        <f t="shared" si="23"/>
        <v>975</v>
      </c>
      <c r="J37" s="6">
        <f t="shared" si="5"/>
        <v>1003</v>
      </c>
      <c r="K37" s="7">
        <v>34</v>
      </c>
      <c r="L37" s="8"/>
      <c r="M37" s="5">
        <f t="shared" si="24"/>
        <v>974.5</v>
      </c>
      <c r="N37" s="6">
        <f t="shared" si="2"/>
        <v>1003</v>
      </c>
      <c r="O37" s="7">
        <v>34</v>
      </c>
      <c r="P37" s="8"/>
      <c r="Q37" s="5">
        <f t="shared" si="25"/>
        <v>1057</v>
      </c>
      <c r="R37" s="6">
        <f t="shared" si="6"/>
        <v>1088</v>
      </c>
      <c r="S37" s="7">
        <v>34</v>
      </c>
      <c r="U37" s="5">
        <f t="shared" si="26"/>
        <v>1288</v>
      </c>
      <c r="V37" s="6">
        <f t="shared" si="27"/>
        <v>1326</v>
      </c>
      <c r="W37" s="9">
        <v>34</v>
      </c>
      <c r="X37" s="8"/>
      <c r="Y37" s="5">
        <f t="shared" si="28"/>
        <v>1008</v>
      </c>
      <c r="Z37" s="6">
        <f t="shared" si="7"/>
        <v>1037</v>
      </c>
      <c r="AA37" s="7">
        <v>34</v>
      </c>
      <c r="AB37" s="8"/>
      <c r="AC37" s="5">
        <f t="shared" si="29"/>
        <v>1189</v>
      </c>
      <c r="AD37" s="6">
        <f t="shared" si="30"/>
        <v>1224</v>
      </c>
      <c r="AE37" s="7">
        <v>34</v>
      </c>
      <c r="AF37" s="8"/>
      <c r="AG37" s="5">
        <f t="shared" si="31"/>
        <v>1008</v>
      </c>
      <c r="AH37" s="6">
        <f t="shared" si="8"/>
        <v>1037</v>
      </c>
      <c r="AI37" s="7">
        <v>34</v>
      </c>
      <c r="AJ37" s="8"/>
      <c r="AK37" s="5">
        <f t="shared" si="32"/>
        <v>1123</v>
      </c>
      <c r="AL37" s="6">
        <f t="shared" si="33"/>
        <v>1156</v>
      </c>
      <c r="AM37" s="7">
        <v>34</v>
      </c>
      <c r="AO37" s="5">
        <f t="shared" si="34"/>
        <v>1134</v>
      </c>
      <c r="AP37" s="6">
        <f t="shared" si="9"/>
        <v>1168</v>
      </c>
      <c r="AQ37" s="9">
        <v>33</v>
      </c>
      <c r="AR37" s="8"/>
      <c r="AS37" s="5">
        <f t="shared" si="35"/>
        <v>972</v>
      </c>
      <c r="AT37" s="6">
        <f t="shared" si="10"/>
        <v>1001</v>
      </c>
      <c r="AU37" s="7">
        <v>33</v>
      </c>
      <c r="AV37" s="8"/>
      <c r="AW37" s="5">
        <f t="shared" si="36"/>
        <v>1079</v>
      </c>
      <c r="AX37" s="6">
        <f t="shared" si="11"/>
        <v>1112</v>
      </c>
      <c r="AY37" s="7">
        <v>33</v>
      </c>
      <c r="AZ37" s="8"/>
      <c r="BA37" s="5">
        <f t="shared" si="37"/>
        <v>907</v>
      </c>
      <c r="BB37" s="6">
        <f t="shared" si="12"/>
        <v>934</v>
      </c>
      <c r="BC37" s="7">
        <v>33</v>
      </c>
      <c r="BD37" s="8"/>
      <c r="BE37" s="5">
        <f t="shared" si="38"/>
        <v>974</v>
      </c>
      <c r="BF37" s="6">
        <f t="shared" si="13"/>
        <v>1003</v>
      </c>
      <c r="BG37" s="7">
        <v>33</v>
      </c>
      <c r="BI37" s="30">
        <f t="shared" si="39"/>
        <v>1179</v>
      </c>
      <c r="BJ37" s="31">
        <f t="shared" si="14"/>
        <v>1214</v>
      </c>
      <c r="BK37" s="32">
        <v>34</v>
      </c>
      <c r="BL37" s="33">
        <v>10</v>
      </c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30">
        <f t="shared" si="40"/>
        <v>946</v>
      </c>
      <c r="BZ37" s="31">
        <f t="shared" si="19"/>
        <v>973</v>
      </c>
      <c r="CA37" s="32">
        <v>34</v>
      </c>
      <c r="CB37" s="33">
        <v>10</v>
      </c>
      <c r="CC37" s="8"/>
      <c r="CD37" s="30">
        <f t="shared" si="41"/>
        <v>1014</v>
      </c>
      <c r="CE37" s="31">
        <f t="shared" si="20"/>
        <v>1044</v>
      </c>
      <c r="CF37" s="32">
        <v>34</v>
      </c>
      <c r="CG37" s="33">
        <v>10</v>
      </c>
    </row>
    <row r="38" spans="1:85" x14ac:dyDescent="0.3">
      <c r="A38" s="5">
        <f t="shared" si="21"/>
        <v>1089</v>
      </c>
      <c r="B38" s="6">
        <f t="shared" si="0"/>
        <v>1120</v>
      </c>
      <c r="C38" s="9">
        <v>35</v>
      </c>
      <c r="D38" s="8"/>
      <c r="E38" s="5">
        <f t="shared" si="22"/>
        <v>817</v>
      </c>
      <c r="F38" s="6">
        <f t="shared" si="1"/>
        <v>840</v>
      </c>
      <c r="G38" s="7">
        <v>35</v>
      </c>
      <c r="H38" s="8"/>
      <c r="I38" s="5">
        <f t="shared" si="23"/>
        <v>1004</v>
      </c>
      <c r="J38" s="6">
        <f t="shared" si="5"/>
        <v>1033</v>
      </c>
      <c r="K38" s="7">
        <v>35</v>
      </c>
      <c r="L38" s="8"/>
      <c r="M38" s="5">
        <f t="shared" si="24"/>
        <v>1004</v>
      </c>
      <c r="N38" s="6">
        <f t="shared" si="2"/>
        <v>1032.5</v>
      </c>
      <c r="O38" s="7">
        <v>35</v>
      </c>
      <c r="P38" s="8"/>
      <c r="Q38" s="5">
        <f t="shared" si="25"/>
        <v>1089</v>
      </c>
      <c r="R38" s="6">
        <f t="shared" si="6"/>
        <v>1120</v>
      </c>
      <c r="S38" s="7">
        <v>35</v>
      </c>
      <c r="U38" s="5">
        <f t="shared" si="26"/>
        <v>1327</v>
      </c>
      <c r="V38" s="6">
        <f t="shared" si="27"/>
        <v>1365</v>
      </c>
      <c r="W38" s="9">
        <v>35</v>
      </c>
      <c r="X38" s="8"/>
      <c r="Y38" s="5">
        <f t="shared" si="28"/>
        <v>1038</v>
      </c>
      <c r="Z38" s="6">
        <f t="shared" si="7"/>
        <v>1068</v>
      </c>
      <c r="AA38" s="7">
        <v>35</v>
      </c>
      <c r="AB38" s="8"/>
      <c r="AC38" s="5">
        <f t="shared" si="29"/>
        <v>1225</v>
      </c>
      <c r="AD38" s="6">
        <f t="shared" si="30"/>
        <v>1260</v>
      </c>
      <c r="AE38" s="7">
        <v>35</v>
      </c>
      <c r="AF38" s="8"/>
      <c r="AG38" s="5">
        <f t="shared" si="31"/>
        <v>1038</v>
      </c>
      <c r="AH38" s="6">
        <f t="shared" si="8"/>
        <v>1068</v>
      </c>
      <c r="AI38" s="7">
        <v>35</v>
      </c>
      <c r="AJ38" s="8"/>
      <c r="AK38" s="5">
        <f t="shared" si="32"/>
        <v>1157</v>
      </c>
      <c r="AL38" s="6">
        <f t="shared" si="33"/>
        <v>1190</v>
      </c>
      <c r="AM38" s="7">
        <v>35</v>
      </c>
      <c r="AO38" s="5">
        <f t="shared" si="34"/>
        <v>1169</v>
      </c>
      <c r="AP38" s="6">
        <f t="shared" si="9"/>
        <v>1204</v>
      </c>
      <c r="AQ38" s="9">
        <v>34</v>
      </c>
      <c r="AR38" s="8"/>
      <c r="AS38" s="5">
        <f t="shared" si="35"/>
        <v>1002</v>
      </c>
      <c r="AT38" s="6">
        <f t="shared" si="10"/>
        <v>1032</v>
      </c>
      <c r="AU38" s="7">
        <v>34</v>
      </c>
      <c r="AV38" s="8"/>
      <c r="AW38" s="5">
        <f t="shared" si="36"/>
        <v>1113</v>
      </c>
      <c r="AX38" s="6">
        <f t="shared" si="11"/>
        <v>1146</v>
      </c>
      <c r="AY38" s="7">
        <v>34</v>
      </c>
      <c r="AZ38" s="8"/>
      <c r="BA38" s="5">
        <f t="shared" si="37"/>
        <v>935</v>
      </c>
      <c r="BB38" s="6">
        <f t="shared" si="12"/>
        <v>963</v>
      </c>
      <c r="BC38" s="7">
        <v>34</v>
      </c>
      <c r="BD38" s="8"/>
      <c r="BE38" s="5">
        <f t="shared" si="38"/>
        <v>1004</v>
      </c>
      <c r="BF38" s="6">
        <f t="shared" si="13"/>
        <v>1034</v>
      </c>
      <c r="BG38" s="7">
        <v>34</v>
      </c>
      <c r="BI38" s="30">
        <f t="shared" si="39"/>
        <v>1215</v>
      </c>
      <c r="BJ38" s="31">
        <f t="shared" si="14"/>
        <v>1249</v>
      </c>
      <c r="BK38" s="32">
        <v>35</v>
      </c>
      <c r="BL38" s="33">
        <v>10</v>
      </c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30">
        <f t="shared" si="40"/>
        <v>974</v>
      </c>
      <c r="BZ38" s="31">
        <f t="shared" si="19"/>
        <v>1001</v>
      </c>
      <c r="CA38" s="32">
        <v>35</v>
      </c>
      <c r="CB38" s="33">
        <v>10</v>
      </c>
      <c r="CC38" s="8"/>
      <c r="CD38" s="30">
        <f t="shared" si="41"/>
        <v>1045</v>
      </c>
      <c r="CE38" s="31">
        <f t="shared" si="20"/>
        <v>1074</v>
      </c>
      <c r="CF38" s="32">
        <v>35</v>
      </c>
      <c r="CG38" s="33">
        <v>10</v>
      </c>
    </row>
    <row r="39" spans="1:85" x14ac:dyDescent="0.3">
      <c r="A39" s="5">
        <f t="shared" si="21"/>
        <v>1121</v>
      </c>
      <c r="B39" s="6">
        <f t="shared" si="0"/>
        <v>1152</v>
      </c>
      <c r="C39" s="9">
        <v>36</v>
      </c>
      <c r="D39" s="8"/>
      <c r="E39" s="5">
        <f t="shared" si="22"/>
        <v>841</v>
      </c>
      <c r="F39" s="6">
        <f t="shared" si="1"/>
        <v>864</v>
      </c>
      <c r="G39" s="7">
        <v>36</v>
      </c>
      <c r="H39" s="8"/>
      <c r="I39" s="5">
        <f t="shared" si="23"/>
        <v>1034</v>
      </c>
      <c r="J39" s="6">
        <f t="shared" si="5"/>
        <v>1062</v>
      </c>
      <c r="K39" s="7">
        <v>36</v>
      </c>
      <c r="L39" s="8"/>
      <c r="M39" s="5">
        <f t="shared" si="24"/>
        <v>1033.5</v>
      </c>
      <c r="N39" s="6">
        <f t="shared" si="2"/>
        <v>1062</v>
      </c>
      <c r="O39" s="7">
        <v>36</v>
      </c>
      <c r="P39" s="8"/>
      <c r="Q39" s="5">
        <f t="shared" si="25"/>
        <v>1121</v>
      </c>
      <c r="R39" s="6">
        <f t="shared" si="6"/>
        <v>1152</v>
      </c>
      <c r="S39" s="7">
        <v>36</v>
      </c>
      <c r="U39" s="5">
        <f t="shared" si="26"/>
        <v>1366</v>
      </c>
      <c r="V39" s="6">
        <f t="shared" si="27"/>
        <v>1404</v>
      </c>
      <c r="W39" s="9">
        <v>36</v>
      </c>
      <c r="X39" s="8"/>
      <c r="Y39" s="5">
        <f t="shared" si="28"/>
        <v>1069</v>
      </c>
      <c r="Z39" s="6">
        <f t="shared" si="7"/>
        <v>1098</v>
      </c>
      <c r="AA39" s="7">
        <v>36</v>
      </c>
      <c r="AB39" s="8"/>
      <c r="AC39" s="5">
        <f t="shared" si="29"/>
        <v>1261</v>
      </c>
      <c r="AD39" s="6">
        <f t="shared" si="30"/>
        <v>1296</v>
      </c>
      <c r="AE39" s="7">
        <v>36</v>
      </c>
      <c r="AF39" s="8"/>
      <c r="AG39" s="5">
        <f t="shared" si="31"/>
        <v>1069</v>
      </c>
      <c r="AH39" s="6">
        <f t="shared" si="8"/>
        <v>1098</v>
      </c>
      <c r="AI39" s="7">
        <v>36</v>
      </c>
      <c r="AJ39" s="8"/>
      <c r="AK39" s="5">
        <f t="shared" si="32"/>
        <v>1191</v>
      </c>
      <c r="AL39" s="6">
        <f t="shared" si="33"/>
        <v>1224</v>
      </c>
      <c r="AM39" s="7">
        <v>36</v>
      </c>
      <c r="AO39" s="5">
        <f t="shared" si="34"/>
        <v>1205</v>
      </c>
      <c r="AP39" s="6">
        <f t="shared" si="9"/>
        <v>1239</v>
      </c>
      <c r="AQ39" s="9">
        <v>35</v>
      </c>
      <c r="AR39" s="8"/>
      <c r="AS39" s="5">
        <f t="shared" si="35"/>
        <v>1033</v>
      </c>
      <c r="AT39" s="6">
        <f t="shared" si="10"/>
        <v>1062</v>
      </c>
      <c r="AU39" s="7">
        <v>35</v>
      </c>
      <c r="AV39" s="8"/>
      <c r="AW39" s="5">
        <f t="shared" si="36"/>
        <v>1147</v>
      </c>
      <c r="AX39" s="6">
        <f t="shared" si="11"/>
        <v>1179</v>
      </c>
      <c r="AY39" s="7">
        <v>35</v>
      </c>
      <c r="AZ39" s="8"/>
      <c r="BA39" s="5">
        <f t="shared" si="37"/>
        <v>964</v>
      </c>
      <c r="BB39" s="6">
        <f t="shared" si="12"/>
        <v>991</v>
      </c>
      <c r="BC39" s="7">
        <v>35</v>
      </c>
      <c r="BD39" s="8"/>
      <c r="BE39" s="5">
        <f t="shared" si="38"/>
        <v>1035</v>
      </c>
      <c r="BF39" s="6">
        <f t="shared" si="13"/>
        <v>1064</v>
      </c>
      <c r="BG39" s="7">
        <v>35</v>
      </c>
      <c r="BI39" s="30">
        <f t="shared" si="39"/>
        <v>1250</v>
      </c>
      <c r="BJ39" s="31">
        <f t="shared" si="14"/>
        <v>1285</v>
      </c>
      <c r="BK39" s="32">
        <v>36</v>
      </c>
      <c r="BL39" s="33">
        <v>10</v>
      </c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30">
        <f t="shared" si="40"/>
        <v>1002</v>
      </c>
      <c r="BZ39" s="31">
        <f t="shared" si="19"/>
        <v>1030</v>
      </c>
      <c r="CA39" s="32">
        <v>36</v>
      </c>
      <c r="CB39" s="33">
        <v>10</v>
      </c>
      <c r="CC39" s="8"/>
      <c r="CD39" s="30">
        <f t="shared" si="41"/>
        <v>1075</v>
      </c>
      <c r="CE39" s="31">
        <f t="shared" si="20"/>
        <v>1105</v>
      </c>
      <c r="CF39" s="32">
        <v>36</v>
      </c>
      <c r="CG39" s="33">
        <v>10</v>
      </c>
    </row>
    <row r="40" spans="1:85" x14ac:dyDescent="0.3">
      <c r="A40" s="5">
        <f t="shared" si="21"/>
        <v>1153</v>
      </c>
      <c r="B40" s="6">
        <f t="shared" si="0"/>
        <v>1184</v>
      </c>
      <c r="C40" s="9">
        <v>37</v>
      </c>
      <c r="D40" s="8"/>
      <c r="E40" s="5">
        <f t="shared" si="22"/>
        <v>865</v>
      </c>
      <c r="F40" s="6">
        <f t="shared" si="1"/>
        <v>888</v>
      </c>
      <c r="G40" s="7">
        <v>37</v>
      </c>
      <c r="H40" s="8"/>
      <c r="I40" s="5">
        <f t="shared" si="23"/>
        <v>1063</v>
      </c>
      <c r="J40" s="6">
        <f t="shared" si="5"/>
        <v>1092</v>
      </c>
      <c r="K40" s="7">
        <v>37</v>
      </c>
      <c r="L40" s="8"/>
      <c r="M40" s="5">
        <f t="shared" si="24"/>
        <v>1063</v>
      </c>
      <c r="N40" s="6">
        <f t="shared" si="2"/>
        <v>1091.5</v>
      </c>
      <c r="O40" s="7">
        <v>37</v>
      </c>
      <c r="P40" s="8"/>
      <c r="Q40" s="5">
        <f t="shared" si="25"/>
        <v>1153</v>
      </c>
      <c r="R40" s="6">
        <f t="shared" si="6"/>
        <v>1184</v>
      </c>
      <c r="S40" s="7">
        <v>37</v>
      </c>
      <c r="U40" s="5">
        <f t="shared" si="26"/>
        <v>1405</v>
      </c>
      <c r="V40" s="6">
        <f t="shared" si="27"/>
        <v>1443</v>
      </c>
      <c r="W40" s="9">
        <v>37</v>
      </c>
      <c r="X40" s="8"/>
      <c r="Y40" s="5">
        <f t="shared" si="28"/>
        <v>1099</v>
      </c>
      <c r="Z40" s="6">
        <f t="shared" si="7"/>
        <v>1129</v>
      </c>
      <c r="AA40" s="7">
        <v>37</v>
      </c>
      <c r="AB40" s="8"/>
      <c r="AC40" s="5">
        <f t="shared" si="29"/>
        <v>1297</v>
      </c>
      <c r="AD40" s="6">
        <f t="shared" si="30"/>
        <v>1332</v>
      </c>
      <c r="AE40" s="7">
        <v>37</v>
      </c>
      <c r="AF40" s="8"/>
      <c r="AG40" s="5">
        <f t="shared" si="31"/>
        <v>1099</v>
      </c>
      <c r="AH40" s="6">
        <f t="shared" si="8"/>
        <v>1129</v>
      </c>
      <c r="AI40" s="7">
        <v>37</v>
      </c>
      <c r="AJ40" s="8"/>
      <c r="AK40" s="5">
        <f t="shared" si="32"/>
        <v>1225</v>
      </c>
      <c r="AL40" s="6">
        <f t="shared" si="33"/>
        <v>1258</v>
      </c>
      <c r="AM40" s="7">
        <v>37</v>
      </c>
      <c r="AO40" s="5">
        <f t="shared" si="34"/>
        <v>1240</v>
      </c>
      <c r="AP40" s="6">
        <f t="shared" si="9"/>
        <v>1275</v>
      </c>
      <c r="AQ40" s="9">
        <v>36</v>
      </c>
      <c r="AR40" s="8"/>
      <c r="AS40" s="5">
        <f t="shared" si="35"/>
        <v>1063</v>
      </c>
      <c r="AT40" s="6">
        <f t="shared" si="10"/>
        <v>1092</v>
      </c>
      <c r="AU40" s="7">
        <v>36</v>
      </c>
      <c r="AV40" s="8"/>
      <c r="AW40" s="5">
        <f t="shared" si="36"/>
        <v>1180</v>
      </c>
      <c r="AX40" s="6">
        <f t="shared" si="11"/>
        <v>1213</v>
      </c>
      <c r="AY40" s="7">
        <v>36</v>
      </c>
      <c r="AZ40" s="8"/>
      <c r="BA40" s="5">
        <f t="shared" si="37"/>
        <v>992</v>
      </c>
      <c r="BB40" s="6">
        <f t="shared" si="12"/>
        <v>1019</v>
      </c>
      <c r="BC40" s="7">
        <v>36</v>
      </c>
      <c r="BD40" s="8"/>
      <c r="BE40" s="5">
        <f t="shared" si="38"/>
        <v>1065</v>
      </c>
      <c r="BF40" s="6">
        <f t="shared" si="13"/>
        <v>1095</v>
      </c>
      <c r="BG40" s="7">
        <v>36</v>
      </c>
      <c r="BI40" s="30">
        <f t="shared" si="39"/>
        <v>1286</v>
      </c>
      <c r="BJ40" s="31">
        <f t="shared" si="14"/>
        <v>1320</v>
      </c>
      <c r="BK40" s="32">
        <v>37</v>
      </c>
      <c r="BL40" s="33">
        <v>10</v>
      </c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30">
        <f t="shared" si="40"/>
        <v>1031</v>
      </c>
      <c r="BZ40" s="31">
        <f t="shared" si="19"/>
        <v>1058</v>
      </c>
      <c r="CA40" s="32">
        <v>37</v>
      </c>
      <c r="CB40" s="33">
        <v>10</v>
      </c>
      <c r="CC40" s="8"/>
      <c r="CD40" s="30">
        <f t="shared" si="41"/>
        <v>1106</v>
      </c>
      <c r="CE40" s="31">
        <f t="shared" si="20"/>
        <v>1135</v>
      </c>
      <c r="CF40" s="32">
        <v>37</v>
      </c>
      <c r="CG40" s="33">
        <v>10</v>
      </c>
    </row>
    <row r="41" spans="1:85" x14ac:dyDescent="0.3">
      <c r="A41" s="5">
        <f t="shared" si="21"/>
        <v>1185</v>
      </c>
      <c r="B41" s="6">
        <f t="shared" si="0"/>
        <v>1216</v>
      </c>
      <c r="C41" s="9">
        <v>38</v>
      </c>
      <c r="D41" s="8"/>
      <c r="E41" s="5">
        <f t="shared" si="22"/>
        <v>889</v>
      </c>
      <c r="F41" s="6">
        <f t="shared" si="1"/>
        <v>912</v>
      </c>
      <c r="G41" s="7">
        <v>38</v>
      </c>
      <c r="H41" s="8"/>
      <c r="I41" s="5">
        <f t="shared" si="23"/>
        <v>1093</v>
      </c>
      <c r="J41" s="6">
        <f t="shared" si="5"/>
        <v>1121</v>
      </c>
      <c r="K41" s="7">
        <v>38</v>
      </c>
      <c r="L41" s="8"/>
      <c r="M41" s="5">
        <f t="shared" si="24"/>
        <v>1092.5</v>
      </c>
      <c r="N41" s="6">
        <f t="shared" si="2"/>
        <v>1121</v>
      </c>
      <c r="O41" s="7">
        <v>38</v>
      </c>
      <c r="P41" s="8"/>
      <c r="Q41" s="5">
        <f t="shared" si="25"/>
        <v>1185</v>
      </c>
      <c r="R41" s="6">
        <f t="shared" si="6"/>
        <v>1216</v>
      </c>
      <c r="S41" s="7">
        <v>38</v>
      </c>
      <c r="U41" s="5">
        <f t="shared" si="26"/>
        <v>1444</v>
      </c>
      <c r="V41" s="6">
        <f t="shared" si="27"/>
        <v>1482</v>
      </c>
      <c r="W41" s="9">
        <v>38</v>
      </c>
      <c r="X41" s="8"/>
      <c r="Y41" s="5">
        <f t="shared" si="28"/>
        <v>1130</v>
      </c>
      <c r="Z41" s="6">
        <f t="shared" si="7"/>
        <v>1159</v>
      </c>
      <c r="AA41" s="7">
        <v>38</v>
      </c>
      <c r="AB41" s="8"/>
      <c r="AC41" s="5">
        <f t="shared" si="29"/>
        <v>1333</v>
      </c>
      <c r="AD41" s="6">
        <f t="shared" si="30"/>
        <v>1368</v>
      </c>
      <c r="AE41" s="7">
        <v>38</v>
      </c>
      <c r="AF41" s="8"/>
      <c r="AG41" s="5">
        <f t="shared" si="31"/>
        <v>1130</v>
      </c>
      <c r="AH41" s="6">
        <f t="shared" si="8"/>
        <v>1159</v>
      </c>
      <c r="AI41" s="7">
        <v>38</v>
      </c>
      <c r="AJ41" s="8"/>
      <c r="AK41" s="5">
        <f t="shared" si="32"/>
        <v>1259</v>
      </c>
      <c r="AL41" s="6">
        <f t="shared" si="33"/>
        <v>1292</v>
      </c>
      <c r="AM41" s="7">
        <v>38</v>
      </c>
      <c r="AO41" s="5">
        <f t="shared" si="34"/>
        <v>1276</v>
      </c>
      <c r="AP41" s="6">
        <f t="shared" si="9"/>
        <v>1310</v>
      </c>
      <c r="AQ41" s="9">
        <v>37</v>
      </c>
      <c r="AR41" s="8"/>
      <c r="AS41" s="5">
        <f t="shared" si="35"/>
        <v>1093</v>
      </c>
      <c r="AT41" s="6">
        <f t="shared" si="10"/>
        <v>1123</v>
      </c>
      <c r="AU41" s="7">
        <v>37</v>
      </c>
      <c r="AV41" s="8"/>
      <c r="AW41" s="5">
        <f t="shared" si="36"/>
        <v>1214</v>
      </c>
      <c r="AX41" s="6">
        <f t="shared" si="11"/>
        <v>1247</v>
      </c>
      <c r="AY41" s="7">
        <v>37</v>
      </c>
      <c r="AZ41" s="8"/>
      <c r="BA41" s="5">
        <f t="shared" si="37"/>
        <v>1020</v>
      </c>
      <c r="BB41" s="6">
        <f t="shared" si="12"/>
        <v>1048</v>
      </c>
      <c r="BC41" s="7">
        <v>37</v>
      </c>
      <c r="BD41" s="8"/>
      <c r="BE41" s="5">
        <f t="shared" si="38"/>
        <v>1096</v>
      </c>
      <c r="BF41" s="6">
        <f t="shared" si="13"/>
        <v>1125</v>
      </c>
      <c r="BG41" s="7">
        <v>37</v>
      </c>
      <c r="BI41" s="30">
        <f t="shared" si="39"/>
        <v>1321</v>
      </c>
      <c r="BJ41" s="31">
        <f t="shared" si="14"/>
        <v>1355</v>
      </c>
      <c r="BK41" s="32">
        <v>38</v>
      </c>
      <c r="BL41" s="33">
        <v>10</v>
      </c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30">
        <f t="shared" si="40"/>
        <v>1059</v>
      </c>
      <c r="BZ41" s="31">
        <f t="shared" si="19"/>
        <v>1086</v>
      </c>
      <c r="CA41" s="32">
        <v>38</v>
      </c>
      <c r="CB41" s="33">
        <v>10</v>
      </c>
      <c r="CC41" s="8"/>
      <c r="CD41" s="30">
        <f t="shared" si="41"/>
        <v>1136</v>
      </c>
      <c r="CE41" s="31">
        <f t="shared" si="20"/>
        <v>1165</v>
      </c>
      <c r="CF41" s="32">
        <v>38</v>
      </c>
      <c r="CG41" s="33">
        <v>10</v>
      </c>
    </row>
    <row r="42" spans="1:85" x14ac:dyDescent="0.3">
      <c r="A42" s="5">
        <f t="shared" si="21"/>
        <v>1217</v>
      </c>
      <c r="B42" s="6">
        <f t="shared" si="0"/>
        <v>1248</v>
      </c>
      <c r="C42" s="9">
        <v>39</v>
      </c>
      <c r="D42" s="8"/>
      <c r="E42" s="5">
        <f t="shared" si="22"/>
        <v>913</v>
      </c>
      <c r="F42" s="6">
        <f t="shared" si="1"/>
        <v>936</v>
      </c>
      <c r="G42" s="7">
        <v>39</v>
      </c>
      <c r="H42" s="8"/>
      <c r="I42" s="5">
        <f t="shared" si="23"/>
        <v>1122</v>
      </c>
      <c r="J42" s="6">
        <f t="shared" si="5"/>
        <v>1151</v>
      </c>
      <c r="K42" s="7">
        <v>39</v>
      </c>
      <c r="L42" s="8"/>
      <c r="M42" s="5">
        <f t="shared" si="24"/>
        <v>1122</v>
      </c>
      <c r="N42" s="6">
        <f t="shared" si="2"/>
        <v>1150.5</v>
      </c>
      <c r="O42" s="7">
        <v>39</v>
      </c>
      <c r="P42" s="8"/>
      <c r="Q42" s="5">
        <f t="shared" si="25"/>
        <v>1217</v>
      </c>
      <c r="R42" s="6">
        <f t="shared" si="6"/>
        <v>1248</v>
      </c>
      <c r="S42" s="7">
        <v>39</v>
      </c>
      <c r="U42" s="5">
        <f t="shared" si="26"/>
        <v>1483</v>
      </c>
      <c r="V42" s="6">
        <f t="shared" si="27"/>
        <v>1521</v>
      </c>
      <c r="W42" s="9">
        <v>39</v>
      </c>
      <c r="X42" s="8"/>
      <c r="Y42" s="5">
        <f t="shared" si="28"/>
        <v>1160</v>
      </c>
      <c r="Z42" s="6">
        <f t="shared" si="7"/>
        <v>1190</v>
      </c>
      <c r="AA42" s="7">
        <v>39</v>
      </c>
      <c r="AB42" s="8"/>
      <c r="AC42" s="5">
        <f t="shared" si="29"/>
        <v>1369</v>
      </c>
      <c r="AD42" s="6">
        <f t="shared" si="30"/>
        <v>1404</v>
      </c>
      <c r="AE42" s="7">
        <v>39</v>
      </c>
      <c r="AF42" s="8"/>
      <c r="AG42" s="5">
        <f t="shared" si="31"/>
        <v>1160</v>
      </c>
      <c r="AH42" s="6">
        <f t="shared" si="8"/>
        <v>1190</v>
      </c>
      <c r="AI42" s="7">
        <v>39</v>
      </c>
      <c r="AJ42" s="8"/>
      <c r="AK42" s="5">
        <f t="shared" si="32"/>
        <v>1293</v>
      </c>
      <c r="AL42" s="6">
        <f t="shared" si="33"/>
        <v>1326</v>
      </c>
      <c r="AM42" s="7">
        <v>39</v>
      </c>
      <c r="AO42" s="5">
        <f t="shared" si="34"/>
        <v>1311</v>
      </c>
      <c r="AP42" s="6">
        <f t="shared" si="9"/>
        <v>1345</v>
      </c>
      <c r="AQ42" s="9">
        <v>38</v>
      </c>
      <c r="AR42" s="8"/>
      <c r="AS42" s="5">
        <f t="shared" si="35"/>
        <v>1124</v>
      </c>
      <c r="AT42" s="6">
        <f t="shared" si="10"/>
        <v>1153</v>
      </c>
      <c r="AU42" s="7">
        <v>38</v>
      </c>
      <c r="AV42" s="8"/>
      <c r="AW42" s="5">
        <f t="shared" si="36"/>
        <v>1248</v>
      </c>
      <c r="AX42" s="6">
        <f t="shared" si="11"/>
        <v>1280</v>
      </c>
      <c r="AY42" s="7">
        <v>38</v>
      </c>
      <c r="AZ42" s="8"/>
      <c r="BA42" s="5">
        <f t="shared" si="37"/>
        <v>1049</v>
      </c>
      <c r="BB42" s="6">
        <f t="shared" si="12"/>
        <v>1076</v>
      </c>
      <c r="BC42" s="7">
        <v>38</v>
      </c>
      <c r="BD42" s="8"/>
      <c r="BE42" s="5">
        <f t="shared" si="38"/>
        <v>1126</v>
      </c>
      <c r="BF42" s="6">
        <f t="shared" si="13"/>
        <v>1155</v>
      </c>
      <c r="BG42" s="7">
        <v>38</v>
      </c>
      <c r="BI42" s="30">
        <f t="shared" si="39"/>
        <v>1356</v>
      </c>
      <c r="BJ42" s="31">
        <f t="shared" si="14"/>
        <v>1391</v>
      </c>
      <c r="BK42" s="32">
        <v>39</v>
      </c>
      <c r="BL42" s="33">
        <v>10</v>
      </c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30">
        <f t="shared" si="40"/>
        <v>1087</v>
      </c>
      <c r="BZ42" s="31">
        <f t="shared" si="19"/>
        <v>1115</v>
      </c>
      <c r="CA42" s="32">
        <v>39</v>
      </c>
      <c r="CB42" s="33">
        <v>10</v>
      </c>
      <c r="CC42" s="8"/>
      <c r="CD42" s="30">
        <f t="shared" si="41"/>
        <v>1166</v>
      </c>
      <c r="CE42" s="31">
        <f t="shared" si="20"/>
        <v>1196</v>
      </c>
      <c r="CF42" s="32">
        <v>39</v>
      </c>
      <c r="CG42" s="33">
        <v>10</v>
      </c>
    </row>
    <row r="43" spans="1:85" x14ac:dyDescent="0.3">
      <c r="A43" s="5">
        <f t="shared" si="21"/>
        <v>1249</v>
      </c>
      <c r="B43" s="6">
        <f t="shared" si="0"/>
        <v>1280</v>
      </c>
      <c r="C43" s="9">
        <v>40</v>
      </c>
      <c r="D43" s="8"/>
      <c r="E43" s="5">
        <f t="shared" si="22"/>
        <v>937</v>
      </c>
      <c r="F43" s="6">
        <f t="shared" si="1"/>
        <v>960</v>
      </c>
      <c r="G43" s="7">
        <v>40</v>
      </c>
      <c r="H43" s="8"/>
      <c r="I43" s="5">
        <f t="shared" si="23"/>
        <v>1152</v>
      </c>
      <c r="J43" s="6">
        <f t="shared" si="5"/>
        <v>1180</v>
      </c>
      <c r="K43" s="7">
        <v>40</v>
      </c>
      <c r="L43" s="8"/>
      <c r="M43" s="5">
        <f t="shared" si="24"/>
        <v>1151.5</v>
      </c>
      <c r="N43" s="6">
        <f t="shared" si="2"/>
        <v>1180</v>
      </c>
      <c r="O43" s="7">
        <v>40</v>
      </c>
      <c r="P43" s="8"/>
      <c r="Q43" s="5">
        <f t="shared" si="25"/>
        <v>1249</v>
      </c>
      <c r="R43" s="6">
        <f t="shared" si="6"/>
        <v>1280</v>
      </c>
      <c r="S43" s="7">
        <v>40</v>
      </c>
      <c r="U43" s="5">
        <f t="shared" si="26"/>
        <v>1522</v>
      </c>
      <c r="V43" s="6">
        <f t="shared" si="27"/>
        <v>1560</v>
      </c>
      <c r="W43" s="9">
        <v>40</v>
      </c>
      <c r="X43" s="8"/>
      <c r="Y43" s="5">
        <f t="shared" si="28"/>
        <v>1191</v>
      </c>
      <c r="Z43" s="6">
        <f t="shared" si="7"/>
        <v>1220</v>
      </c>
      <c r="AA43" s="7">
        <v>40</v>
      </c>
      <c r="AB43" s="8"/>
      <c r="AC43" s="5">
        <f t="shared" si="29"/>
        <v>1405</v>
      </c>
      <c r="AD43" s="6">
        <f t="shared" si="30"/>
        <v>1440</v>
      </c>
      <c r="AE43" s="7">
        <v>40</v>
      </c>
      <c r="AF43" s="8"/>
      <c r="AG43" s="5">
        <f t="shared" si="31"/>
        <v>1191</v>
      </c>
      <c r="AH43" s="6">
        <f t="shared" si="8"/>
        <v>1220</v>
      </c>
      <c r="AI43" s="7">
        <v>40</v>
      </c>
      <c r="AJ43" s="8"/>
      <c r="AK43" s="5">
        <f t="shared" si="32"/>
        <v>1327</v>
      </c>
      <c r="AL43" s="6">
        <f t="shared" si="33"/>
        <v>1360</v>
      </c>
      <c r="AM43" s="7">
        <v>40</v>
      </c>
      <c r="AO43" s="5">
        <f t="shared" si="34"/>
        <v>1346</v>
      </c>
      <c r="AP43" s="6">
        <f t="shared" si="9"/>
        <v>1381</v>
      </c>
      <c r="AQ43" s="9">
        <v>39</v>
      </c>
      <c r="AR43" s="8"/>
      <c r="AS43" s="5">
        <f t="shared" si="35"/>
        <v>1154</v>
      </c>
      <c r="AT43" s="6">
        <f t="shared" si="10"/>
        <v>1184</v>
      </c>
      <c r="AU43" s="7">
        <v>39</v>
      </c>
      <c r="AV43" s="8"/>
      <c r="AW43" s="5">
        <f t="shared" si="36"/>
        <v>1281</v>
      </c>
      <c r="AX43" s="6">
        <f t="shared" si="11"/>
        <v>1314</v>
      </c>
      <c r="AY43" s="7">
        <v>39</v>
      </c>
      <c r="AZ43" s="8"/>
      <c r="BA43" s="5">
        <f t="shared" si="37"/>
        <v>1077</v>
      </c>
      <c r="BB43" s="6">
        <f t="shared" si="12"/>
        <v>1104</v>
      </c>
      <c r="BC43" s="7">
        <v>39</v>
      </c>
      <c r="BD43" s="8"/>
      <c r="BE43" s="5">
        <f t="shared" si="38"/>
        <v>1156</v>
      </c>
      <c r="BF43" s="6">
        <f t="shared" si="13"/>
        <v>1186</v>
      </c>
      <c r="BG43" s="7">
        <v>39</v>
      </c>
      <c r="BI43" s="30">
        <f t="shared" si="39"/>
        <v>1392</v>
      </c>
      <c r="BJ43" s="31">
        <f t="shared" si="14"/>
        <v>1426</v>
      </c>
      <c r="BK43" s="32">
        <v>40</v>
      </c>
      <c r="BL43" s="33">
        <v>10</v>
      </c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30">
        <f t="shared" si="40"/>
        <v>1116</v>
      </c>
      <c r="BZ43" s="31">
        <f t="shared" si="19"/>
        <v>1143</v>
      </c>
      <c r="CA43" s="32">
        <v>40</v>
      </c>
      <c r="CB43" s="33">
        <v>10</v>
      </c>
      <c r="CC43" s="8"/>
      <c r="CD43" s="30">
        <f t="shared" si="41"/>
        <v>1197</v>
      </c>
      <c r="CE43" s="31">
        <f t="shared" si="20"/>
        <v>1226</v>
      </c>
      <c r="CF43" s="32">
        <v>40</v>
      </c>
      <c r="CG43" s="33">
        <v>10</v>
      </c>
    </row>
    <row r="44" spans="1:85" x14ac:dyDescent="0.3">
      <c r="A44" s="5">
        <f t="shared" si="21"/>
        <v>1281</v>
      </c>
      <c r="B44" s="6">
        <f t="shared" si="0"/>
        <v>1312</v>
      </c>
      <c r="C44" s="9">
        <v>41</v>
      </c>
      <c r="D44" s="8"/>
      <c r="E44" s="5">
        <f t="shared" si="22"/>
        <v>961</v>
      </c>
      <c r="F44" s="6">
        <f t="shared" si="1"/>
        <v>984</v>
      </c>
      <c r="G44" s="7">
        <v>41</v>
      </c>
      <c r="H44" s="8"/>
      <c r="I44" s="5">
        <f t="shared" si="23"/>
        <v>1181</v>
      </c>
      <c r="J44" s="6">
        <f t="shared" si="5"/>
        <v>1210</v>
      </c>
      <c r="K44" s="7">
        <v>41</v>
      </c>
      <c r="L44" s="8"/>
      <c r="M44" s="5">
        <f t="shared" si="24"/>
        <v>1181</v>
      </c>
      <c r="N44" s="6">
        <f t="shared" si="2"/>
        <v>1209.5</v>
      </c>
      <c r="O44" s="7">
        <v>41</v>
      </c>
      <c r="P44" s="8"/>
      <c r="Q44" s="5">
        <f t="shared" si="25"/>
        <v>1281</v>
      </c>
      <c r="R44" s="6">
        <f t="shared" si="6"/>
        <v>1312</v>
      </c>
      <c r="S44" s="7">
        <v>41</v>
      </c>
      <c r="U44" s="5">
        <f t="shared" si="26"/>
        <v>1561</v>
      </c>
      <c r="V44" s="6">
        <f t="shared" si="27"/>
        <v>1599</v>
      </c>
      <c r="W44" s="9">
        <v>41</v>
      </c>
      <c r="X44" s="8"/>
      <c r="Y44" s="5">
        <f t="shared" si="28"/>
        <v>1221</v>
      </c>
      <c r="Z44" s="6">
        <f t="shared" si="7"/>
        <v>1251</v>
      </c>
      <c r="AA44" s="7">
        <v>41</v>
      </c>
      <c r="AB44" s="8"/>
      <c r="AC44" s="5">
        <f t="shared" si="29"/>
        <v>1441</v>
      </c>
      <c r="AD44" s="6">
        <f t="shared" si="30"/>
        <v>1476</v>
      </c>
      <c r="AE44" s="7">
        <v>41</v>
      </c>
      <c r="AF44" s="8"/>
      <c r="AG44" s="5">
        <f t="shared" si="31"/>
        <v>1221</v>
      </c>
      <c r="AH44" s="6">
        <f t="shared" si="8"/>
        <v>1251</v>
      </c>
      <c r="AI44" s="7">
        <v>41</v>
      </c>
      <c r="AJ44" s="8"/>
      <c r="AK44" s="5">
        <f t="shared" si="32"/>
        <v>1361</v>
      </c>
      <c r="AL44" s="6">
        <f t="shared" si="33"/>
        <v>1394</v>
      </c>
      <c r="AM44" s="7">
        <v>41</v>
      </c>
      <c r="AO44" s="5">
        <f t="shared" si="34"/>
        <v>1382</v>
      </c>
      <c r="AP44" s="6">
        <f t="shared" si="9"/>
        <v>1416</v>
      </c>
      <c r="AQ44" s="9">
        <v>40</v>
      </c>
      <c r="AR44" s="8"/>
      <c r="AS44" s="5">
        <f t="shared" si="35"/>
        <v>1185</v>
      </c>
      <c r="AT44" s="6">
        <f t="shared" si="10"/>
        <v>1214</v>
      </c>
      <c r="AU44" s="7">
        <v>40</v>
      </c>
      <c r="AV44" s="8"/>
      <c r="AW44" s="5">
        <f t="shared" si="36"/>
        <v>1315</v>
      </c>
      <c r="AX44" s="6">
        <f t="shared" si="11"/>
        <v>1348</v>
      </c>
      <c r="AY44" s="7">
        <v>40</v>
      </c>
      <c r="AZ44" s="8"/>
      <c r="BA44" s="5">
        <f t="shared" si="37"/>
        <v>1105</v>
      </c>
      <c r="BB44" s="6">
        <f t="shared" si="12"/>
        <v>1133</v>
      </c>
      <c r="BC44" s="7">
        <v>40</v>
      </c>
      <c r="BD44" s="8"/>
      <c r="BE44" s="5">
        <f t="shared" si="38"/>
        <v>1187</v>
      </c>
      <c r="BF44" s="6">
        <f t="shared" si="13"/>
        <v>1216</v>
      </c>
      <c r="BG44" s="7">
        <v>40</v>
      </c>
      <c r="BI44" s="30">
        <f t="shared" si="39"/>
        <v>1427</v>
      </c>
      <c r="BJ44" s="31">
        <f t="shared" si="14"/>
        <v>1462</v>
      </c>
      <c r="BK44" s="32">
        <v>41</v>
      </c>
      <c r="BL44" s="33">
        <v>10</v>
      </c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30">
        <f t="shared" si="40"/>
        <v>1144</v>
      </c>
      <c r="BZ44" s="31">
        <f t="shared" si="19"/>
        <v>1171</v>
      </c>
      <c r="CA44" s="32">
        <v>41</v>
      </c>
      <c r="CB44" s="33">
        <v>10</v>
      </c>
      <c r="CC44" s="8"/>
      <c r="CD44" s="30">
        <f t="shared" si="41"/>
        <v>1227</v>
      </c>
      <c r="CE44" s="31">
        <f t="shared" si="20"/>
        <v>1257</v>
      </c>
      <c r="CF44" s="32">
        <v>41</v>
      </c>
      <c r="CG44" s="33">
        <v>10</v>
      </c>
    </row>
    <row r="45" spans="1:85" x14ac:dyDescent="0.3">
      <c r="A45" s="5">
        <f t="shared" si="21"/>
        <v>1313</v>
      </c>
      <c r="B45" s="6">
        <f t="shared" si="0"/>
        <v>1344</v>
      </c>
      <c r="C45" s="9">
        <v>42</v>
      </c>
      <c r="D45" s="8"/>
      <c r="E45" s="5">
        <f t="shared" si="22"/>
        <v>985</v>
      </c>
      <c r="F45" s="6">
        <f t="shared" si="1"/>
        <v>1008</v>
      </c>
      <c r="G45" s="7">
        <v>42</v>
      </c>
      <c r="H45" s="8"/>
      <c r="I45" s="5">
        <f t="shared" si="23"/>
        <v>1211</v>
      </c>
      <c r="J45" s="6">
        <f t="shared" si="5"/>
        <v>1239</v>
      </c>
      <c r="K45" s="7">
        <v>42</v>
      </c>
      <c r="L45" s="8"/>
      <c r="M45" s="5">
        <f t="shared" si="24"/>
        <v>1210.5</v>
      </c>
      <c r="N45" s="6">
        <f t="shared" si="2"/>
        <v>1239</v>
      </c>
      <c r="O45" s="7">
        <v>42</v>
      </c>
      <c r="P45" s="8"/>
      <c r="Q45" s="5">
        <f t="shared" si="25"/>
        <v>1313</v>
      </c>
      <c r="R45" s="6">
        <f t="shared" si="6"/>
        <v>1344</v>
      </c>
      <c r="S45" s="7">
        <v>42</v>
      </c>
      <c r="U45" s="5">
        <f t="shared" si="26"/>
        <v>1600</v>
      </c>
      <c r="V45" s="6">
        <f t="shared" si="27"/>
        <v>1638</v>
      </c>
      <c r="W45" s="9">
        <v>42</v>
      </c>
      <c r="X45" s="8"/>
      <c r="Y45" s="5">
        <f t="shared" si="28"/>
        <v>1252</v>
      </c>
      <c r="Z45" s="6">
        <f t="shared" si="7"/>
        <v>1281</v>
      </c>
      <c r="AA45" s="7">
        <v>42</v>
      </c>
      <c r="AB45" s="8"/>
      <c r="AC45" s="5">
        <f t="shared" si="29"/>
        <v>1477</v>
      </c>
      <c r="AD45" s="6">
        <f t="shared" si="30"/>
        <v>1512</v>
      </c>
      <c r="AE45" s="7">
        <v>42</v>
      </c>
      <c r="AF45" s="8"/>
      <c r="AG45" s="5">
        <f t="shared" si="31"/>
        <v>1252</v>
      </c>
      <c r="AH45" s="6">
        <f t="shared" si="8"/>
        <v>1281</v>
      </c>
      <c r="AI45" s="7">
        <v>42</v>
      </c>
      <c r="AJ45" s="8"/>
      <c r="AK45" s="5">
        <f t="shared" si="32"/>
        <v>1395</v>
      </c>
      <c r="AL45" s="6">
        <f t="shared" si="33"/>
        <v>1428</v>
      </c>
      <c r="AM45" s="7">
        <v>42</v>
      </c>
      <c r="AO45" s="5">
        <f t="shared" si="34"/>
        <v>1417</v>
      </c>
      <c r="AP45" s="6">
        <f t="shared" si="9"/>
        <v>1452</v>
      </c>
      <c r="AQ45" s="9">
        <v>41</v>
      </c>
      <c r="AR45" s="8"/>
      <c r="AS45" s="5">
        <f t="shared" si="35"/>
        <v>1215</v>
      </c>
      <c r="AT45" s="6">
        <f t="shared" si="10"/>
        <v>1244</v>
      </c>
      <c r="AU45" s="7">
        <v>41</v>
      </c>
      <c r="AV45" s="8"/>
      <c r="AW45" s="5">
        <f t="shared" si="36"/>
        <v>1349</v>
      </c>
      <c r="AX45" s="6">
        <f t="shared" si="11"/>
        <v>1382</v>
      </c>
      <c r="AY45" s="7">
        <v>41</v>
      </c>
      <c r="AZ45" s="8"/>
      <c r="BA45" s="5">
        <f t="shared" si="37"/>
        <v>1134</v>
      </c>
      <c r="BB45" s="6">
        <f t="shared" si="12"/>
        <v>1161</v>
      </c>
      <c r="BC45" s="7">
        <v>41</v>
      </c>
      <c r="BD45" s="8"/>
      <c r="BE45" s="5">
        <f t="shared" si="38"/>
        <v>1217</v>
      </c>
      <c r="BF45" s="6">
        <f t="shared" si="13"/>
        <v>1247</v>
      </c>
      <c r="BG45" s="7">
        <v>41</v>
      </c>
      <c r="BI45" s="30">
        <f t="shared" si="39"/>
        <v>1463</v>
      </c>
      <c r="BJ45" s="31">
        <f t="shared" si="14"/>
        <v>1497</v>
      </c>
      <c r="BK45" s="32">
        <v>42</v>
      </c>
      <c r="BL45" s="33">
        <v>10</v>
      </c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30">
        <f t="shared" si="40"/>
        <v>1172</v>
      </c>
      <c r="BZ45" s="31">
        <f t="shared" si="19"/>
        <v>1200</v>
      </c>
      <c r="CA45" s="32">
        <v>42</v>
      </c>
      <c r="CB45" s="33">
        <v>10</v>
      </c>
      <c r="CC45" s="8"/>
      <c r="CD45" s="30">
        <f t="shared" si="41"/>
        <v>1258</v>
      </c>
      <c r="CE45" s="31">
        <f t="shared" si="20"/>
        <v>1287</v>
      </c>
      <c r="CF45" s="32">
        <v>42</v>
      </c>
      <c r="CG45" s="33">
        <v>10</v>
      </c>
    </row>
    <row r="46" spans="1:85" x14ac:dyDescent="0.3">
      <c r="A46" s="5">
        <f t="shared" si="21"/>
        <v>1345</v>
      </c>
      <c r="B46" s="6">
        <f t="shared" si="0"/>
        <v>1376</v>
      </c>
      <c r="C46" s="9">
        <v>43</v>
      </c>
      <c r="D46" s="8"/>
      <c r="E46" s="5">
        <f t="shared" si="22"/>
        <v>1009</v>
      </c>
      <c r="F46" s="6">
        <f t="shared" si="1"/>
        <v>1032</v>
      </c>
      <c r="G46" s="7">
        <v>43</v>
      </c>
      <c r="H46" s="8"/>
      <c r="I46" s="5">
        <f t="shared" si="23"/>
        <v>1240</v>
      </c>
      <c r="J46" s="6">
        <f t="shared" si="5"/>
        <v>1269</v>
      </c>
      <c r="K46" s="7">
        <v>43</v>
      </c>
      <c r="L46" s="8"/>
      <c r="M46" s="5">
        <f t="shared" si="24"/>
        <v>1240</v>
      </c>
      <c r="N46" s="6">
        <f t="shared" si="2"/>
        <v>1268.5</v>
      </c>
      <c r="O46" s="7">
        <v>43</v>
      </c>
      <c r="P46" s="8"/>
      <c r="Q46" s="5">
        <f t="shared" si="25"/>
        <v>1345</v>
      </c>
      <c r="R46" s="6">
        <f t="shared" si="6"/>
        <v>1376</v>
      </c>
      <c r="S46" s="7">
        <v>43</v>
      </c>
      <c r="U46" s="5">
        <f t="shared" si="26"/>
        <v>1639</v>
      </c>
      <c r="V46" s="6">
        <f t="shared" si="27"/>
        <v>1677</v>
      </c>
      <c r="W46" s="9">
        <v>43</v>
      </c>
      <c r="X46" s="8"/>
      <c r="Y46" s="5">
        <f t="shared" si="28"/>
        <v>1282</v>
      </c>
      <c r="Z46" s="6">
        <f t="shared" si="7"/>
        <v>1312</v>
      </c>
      <c r="AA46" s="7">
        <v>43</v>
      </c>
      <c r="AB46" s="8"/>
      <c r="AC46" s="5">
        <f t="shared" si="29"/>
        <v>1513</v>
      </c>
      <c r="AD46" s="6">
        <f t="shared" si="30"/>
        <v>1548</v>
      </c>
      <c r="AE46" s="7">
        <v>43</v>
      </c>
      <c r="AF46" s="8"/>
      <c r="AG46" s="5">
        <f t="shared" si="31"/>
        <v>1282</v>
      </c>
      <c r="AH46" s="6">
        <f t="shared" si="8"/>
        <v>1312</v>
      </c>
      <c r="AI46" s="7">
        <v>43</v>
      </c>
      <c r="AJ46" s="8"/>
      <c r="AK46" s="5">
        <f t="shared" si="32"/>
        <v>1429</v>
      </c>
      <c r="AL46" s="6">
        <f t="shared" si="33"/>
        <v>1462</v>
      </c>
      <c r="AM46" s="7">
        <v>43</v>
      </c>
      <c r="AO46" s="5">
        <f t="shared" si="34"/>
        <v>1453</v>
      </c>
      <c r="AP46" s="6">
        <f t="shared" si="9"/>
        <v>1487</v>
      </c>
      <c r="AQ46" s="9">
        <v>42</v>
      </c>
      <c r="AR46" s="8"/>
      <c r="AS46" s="5">
        <f t="shared" si="35"/>
        <v>1245</v>
      </c>
      <c r="AT46" s="6">
        <f t="shared" si="10"/>
        <v>1275</v>
      </c>
      <c r="AU46" s="7">
        <v>42</v>
      </c>
      <c r="AV46" s="8"/>
      <c r="AW46" s="5">
        <f t="shared" si="36"/>
        <v>1383</v>
      </c>
      <c r="AX46" s="6">
        <f t="shared" si="11"/>
        <v>1415</v>
      </c>
      <c r="AY46" s="7">
        <v>42</v>
      </c>
      <c r="AZ46" s="8"/>
      <c r="BA46" s="5">
        <f t="shared" si="37"/>
        <v>1162</v>
      </c>
      <c r="BB46" s="6">
        <f t="shared" si="12"/>
        <v>1189</v>
      </c>
      <c r="BC46" s="7">
        <v>42</v>
      </c>
      <c r="BD46" s="8"/>
      <c r="BE46" s="5">
        <f t="shared" si="38"/>
        <v>1248</v>
      </c>
      <c r="BF46" s="6">
        <f t="shared" si="13"/>
        <v>1277</v>
      </c>
      <c r="BG46" s="7">
        <v>42</v>
      </c>
      <c r="BI46" s="30">
        <f t="shared" si="39"/>
        <v>1498</v>
      </c>
      <c r="BJ46" s="31">
        <f t="shared" si="14"/>
        <v>1532</v>
      </c>
      <c r="BK46" s="32">
        <v>43</v>
      </c>
      <c r="BL46" s="33">
        <v>10</v>
      </c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30">
        <f t="shared" si="40"/>
        <v>1201</v>
      </c>
      <c r="BZ46" s="31">
        <f t="shared" si="19"/>
        <v>1228</v>
      </c>
      <c r="CA46" s="32">
        <v>43</v>
      </c>
      <c r="CB46" s="33">
        <v>10</v>
      </c>
      <c r="CC46" s="8"/>
      <c r="CD46" s="30">
        <f t="shared" si="41"/>
        <v>1288</v>
      </c>
      <c r="CE46" s="31">
        <f t="shared" si="20"/>
        <v>1317</v>
      </c>
      <c r="CF46" s="32">
        <v>43</v>
      </c>
      <c r="CG46" s="33">
        <v>10</v>
      </c>
    </row>
    <row r="47" spans="1:85" x14ac:dyDescent="0.3">
      <c r="A47" s="5">
        <f t="shared" si="21"/>
        <v>1377</v>
      </c>
      <c r="B47" s="6">
        <f t="shared" si="0"/>
        <v>1408</v>
      </c>
      <c r="C47" s="9">
        <v>44</v>
      </c>
      <c r="D47" s="8"/>
      <c r="E47" s="5">
        <f t="shared" si="22"/>
        <v>1033</v>
      </c>
      <c r="F47" s="6">
        <f t="shared" si="1"/>
        <v>1056</v>
      </c>
      <c r="G47" s="7">
        <v>44</v>
      </c>
      <c r="H47" s="8"/>
      <c r="I47" s="5">
        <f t="shared" si="23"/>
        <v>1270</v>
      </c>
      <c r="J47" s="6">
        <f t="shared" si="5"/>
        <v>1298</v>
      </c>
      <c r="K47" s="7">
        <v>44</v>
      </c>
      <c r="L47" s="8"/>
      <c r="M47" s="5">
        <f t="shared" si="24"/>
        <v>1269.5</v>
      </c>
      <c r="N47" s="6">
        <f t="shared" si="2"/>
        <v>1298</v>
      </c>
      <c r="O47" s="7">
        <v>44</v>
      </c>
      <c r="P47" s="8"/>
      <c r="Q47" s="5">
        <f t="shared" si="25"/>
        <v>1377</v>
      </c>
      <c r="R47" s="6">
        <f t="shared" si="6"/>
        <v>1408</v>
      </c>
      <c r="S47" s="7">
        <v>44</v>
      </c>
      <c r="U47" s="5">
        <f t="shared" si="26"/>
        <v>1678</v>
      </c>
      <c r="V47" s="6">
        <f t="shared" si="27"/>
        <v>1716</v>
      </c>
      <c r="W47" s="9">
        <v>44</v>
      </c>
      <c r="X47" s="8"/>
      <c r="Y47" s="5">
        <f t="shared" si="28"/>
        <v>1313</v>
      </c>
      <c r="Z47" s="6">
        <f t="shared" si="7"/>
        <v>1342</v>
      </c>
      <c r="AA47" s="7">
        <v>44</v>
      </c>
      <c r="AB47" s="8"/>
      <c r="AC47" s="5">
        <f t="shared" si="29"/>
        <v>1549</v>
      </c>
      <c r="AD47" s="6">
        <f t="shared" si="30"/>
        <v>1584</v>
      </c>
      <c r="AE47" s="7">
        <v>44</v>
      </c>
      <c r="AF47" s="8"/>
      <c r="AG47" s="5">
        <f t="shared" si="31"/>
        <v>1313</v>
      </c>
      <c r="AH47" s="6">
        <f t="shared" si="8"/>
        <v>1342</v>
      </c>
      <c r="AI47" s="7">
        <v>44</v>
      </c>
      <c r="AJ47" s="8"/>
      <c r="AK47" s="5">
        <f t="shared" si="32"/>
        <v>1463</v>
      </c>
      <c r="AL47" s="6">
        <f t="shared" si="33"/>
        <v>1496</v>
      </c>
      <c r="AM47" s="7">
        <v>44</v>
      </c>
      <c r="AO47" s="5">
        <f t="shared" si="34"/>
        <v>1488</v>
      </c>
      <c r="AP47" s="6">
        <f t="shared" si="9"/>
        <v>1523</v>
      </c>
      <c r="AQ47" s="9">
        <v>43</v>
      </c>
      <c r="AR47" s="8"/>
      <c r="AS47" s="5">
        <f t="shared" si="35"/>
        <v>1276</v>
      </c>
      <c r="AT47" s="6">
        <f t="shared" si="10"/>
        <v>1305</v>
      </c>
      <c r="AU47" s="7">
        <v>43</v>
      </c>
      <c r="AV47" s="8"/>
      <c r="AW47" s="5">
        <f t="shared" si="36"/>
        <v>1416</v>
      </c>
      <c r="AX47" s="6">
        <f t="shared" si="11"/>
        <v>1449</v>
      </c>
      <c r="AY47" s="7">
        <v>43</v>
      </c>
      <c r="AZ47" s="8"/>
      <c r="BA47" s="5">
        <f t="shared" si="37"/>
        <v>1190</v>
      </c>
      <c r="BB47" s="6">
        <f t="shared" si="12"/>
        <v>1218</v>
      </c>
      <c r="BC47" s="7">
        <v>43</v>
      </c>
      <c r="BD47" s="8"/>
      <c r="BE47" s="5">
        <f t="shared" si="38"/>
        <v>1278</v>
      </c>
      <c r="BF47" s="6">
        <f t="shared" si="13"/>
        <v>1308</v>
      </c>
      <c r="BG47" s="7">
        <v>43</v>
      </c>
      <c r="BI47" s="30">
        <f t="shared" si="39"/>
        <v>1533</v>
      </c>
      <c r="BJ47" s="31">
        <f t="shared" si="14"/>
        <v>1568</v>
      </c>
      <c r="BK47" s="32">
        <v>44</v>
      </c>
      <c r="BL47" s="33">
        <v>10</v>
      </c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30">
        <f t="shared" si="40"/>
        <v>1229</v>
      </c>
      <c r="BZ47" s="31">
        <f t="shared" si="19"/>
        <v>1256</v>
      </c>
      <c r="CA47" s="32">
        <v>44</v>
      </c>
      <c r="CB47" s="33">
        <v>10</v>
      </c>
      <c r="CC47" s="8"/>
      <c r="CD47" s="30">
        <f t="shared" si="41"/>
        <v>1318</v>
      </c>
      <c r="CE47" s="31">
        <f t="shared" si="20"/>
        <v>1348</v>
      </c>
      <c r="CF47" s="32">
        <v>44</v>
      </c>
      <c r="CG47" s="33">
        <v>10</v>
      </c>
    </row>
    <row r="48" spans="1:85" x14ac:dyDescent="0.3">
      <c r="A48" s="5">
        <f t="shared" si="21"/>
        <v>1409</v>
      </c>
      <c r="B48" s="6">
        <f t="shared" si="0"/>
        <v>1440</v>
      </c>
      <c r="C48" s="9">
        <v>45</v>
      </c>
      <c r="D48" s="8"/>
      <c r="E48" s="5">
        <f t="shared" si="22"/>
        <v>1057</v>
      </c>
      <c r="F48" s="6">
        <f t="shared" si="1"/>
        <v>1080</v>
      </c>
      <c r="G48" s="7">
        <v>45</v>
      </c>
      <c r="H48" s="8"/>
      <c r="I48" s="5">
        <f t="shared" si="23"/>
        <v>1299</v>
      </c>
      <c r="J48" s="6">
        <f t="shared" si="5"/>
        <v>1328</v>
      </c>
      <c r="K48" s="7">
        <v>45</v>
      </c>
      <c r="L48" s="8"/>
      <c r="M48" s="5">
        <f t="shared" si="24"/>
        <v>1299</v>
      </c>
      <c r="N48" s="6">
        <f t="shared" si="2"/>
        <v>1327.5</v>
      </c>
      <c r="O48" s="7">
        <v>45</v>
      </c>
      <c r="P48" s="8"/>
      <c r="Q48" s="5">
        <f t="shared" si="25"/>
        <v>1409</v>
      </c>
      <c r="R48" s="6">
        <f t="shared" si="6"/>
        <v>1440</v>
      </c>
      <c r="S48" s="7">
        <v>45</v>
      </c>
      <c r="U48" s="5">
        <f t="shared" si="26"/>
        <v>1717</v>
      </c>
      <c r="V48" s="6">
        <f t="shared" si="27"/>
        <v>1755</v>
      </c>
      <c r="W48" s="9">
        <v>45</v>
      </c>
      <c r="X48" s="8"/>
      <c r="Y48" s="5">
        <f t="shared" si="28"/>
        <v>1343</v>
      </c>
      <c r="Z48" s="6">
        <f t="shared" si="7"/>
        <v>1373</v>
      </c>
      <c r="AA48" s="7">
        <v>45</v>
      </c>
      <c r="AB48" s="8"/>
      <c r="AC48" s="5">
        <f t="shared" si="29"/>
        <v>1585</v>
      </c>
      <c r="AD48" s="6">
        <f t="shared" si="30"/>
        <v>1620</v>
      </c>
      <c r="AE48" s="7">
        <v>45</v>
      </c>
      <c r="AF48" s="8"/>
      <c r="AG48" s="5">
        <f t="shared" si="31"/>
        <v>1343</v>
      </c>
      <c r="AH48" s="6">
        <f t="shared" si="8"/>
        <v>1373</v>
      </c>
      <c r="AI48" s="7">
        <v>45</v>
      </c>
      <c r="AJ48" s="8"/>
      <c r="AK48" s="5">
        <f t="shared" si="32"/>
        <v>1497</v>
      </c>
      <c r="AL48" s="6">
        <f t="shared" si="33"/>
        <v>1530</v>
      </c>
      <c r="AM48" s="7">
        <v>45</v>
      </c>
      <c r="AO48" s="5">
        <f t="shared" si="34"/>
        <v>1524</v>
      </c>
      <c r="AP48" s="6">
        <f t="shared" si="9"/>
        <v>1558</v>
      </c>
      <c r="AQ48" s="9">
        <v>44</v>
      </c>
      <c r="AR48" s="8"/>
      <c r="AS48" s="5">
        <f t="shared" si="35"/>
        <v>1306</v>
      </c>
      <c r="AT48" s="6">
        <f t="shared" si="10"/>
        <v>1335</v>
      </c>
      <c r="AU48" s="7">
        <v>44</v>
      </c>
      <c r="AV48" s="8"/>
      <c r="AW48" s="5">
        <f t="shared" si="36"/>
        <v>1450</v>
      </c>
      <c r="AX48" s="6">
        <f t="shared" si="11"/>
        <v>1483</v>
      </c>
      <c r="AY48" s="7">
        <v>44</v>
      </c>
      <c r="AZ48" s="8"/>
      <c r="BA48" s="5">
        <f t="shared" si="37"/>
        <v>1219</v>
      </c>
      <c r="BB48" s="6">
        <f t="shared" si="12"/>
        <v>1246</v>
      </c>
      <c r="BC48" s="7">
        <v>44</v>
      </c>
      <c r="BD48" s="8"/>
      <c r="BE48" s="5">
        <f t="shared" si="38"/>
        <v>1309</v>
      </c>
      <c r="BF48" s="6">
        <f t="shared" si="13"/>
        <v>1338</v>
      </c>
      <c r="BG48" s="7">
        <v>44</v>
      </c>
      <c r="BI48" s="30">
        <f t="shared" si="39"/>
        <v>1569</v>
      </c>
      <c r="BJ48" s="31">
        <f t="shared" si="14"/>
        <v>1603</v>
      </c>
      <c r="BK48" s="32">
        <v>45</v>
      </c>
      <c r="BL48" s="33">
        <v>10</v>
      </c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30">
        <f t="shared" si="40"/>
        <v>1257</v>
      </c>
      <c r="BZ48" s="31">
        <f t="shared" si="19"/>
        <v>1285</v>
      </c>
      <c r="CA48" s="32">
        <v>45</v>
      </c>
      <c r="CB48" s="33">
        <v>10</v>
      </c>
      <c r="CC48" s="8"/>
      <c r="CD48" s="30">
        <f t="shared" si="41"/>
        <v>1349</v>
      </c>
      <c r="CE48" s="31">
        <f t="shared" si="20"/>
        <v>1378</v>
      </c>
      <c r="CF48" s="32">
        <v>45</v>
      </c>
      <c r="CG48" s="33">
        <v>10</v>
      </c>
    </row>
    <row r="49" spans="1:85" x14ac:dyDescent="0.3">
      <c r="A49" s="5">
        <f t="shared" si="21"/>
        <v>1441</v>
      </c>
      <c r="B49" s="6">
        <f t="shared" si="0"/>
        <v>1472</v>
      </c>
      <c r="C49" s="9">
        <v>46</v>
      </c>
      <c r="D49" s="8"/>
      <c r="E49" s="5">
        <f t="shared" si="22"/>
        <v>1081</v>
      </c>
      <c r="F49" s="6">
        <f t="shared" si="1"/>
        <v>1104</v>
      </c>
      <c r="G49" s="7">
        <v>46</v>
      </c>
      <c r="H49" s="8"/>
      <c r="I49" s="5">
        <f t="shared" si="23"/>
        <v>1329</v>
      </c>
      <c r="J49" s="6">
        <f t="shared" si="5"/>
        <v>1357</v>
      </c>
      <c r="K49" s="7">
        <v>46</v>
      </c>
      <c r="L49" s="8"/>
      <c r="M49" s="5">
        <f t="shared" si="24"/>
        <v>1328.5</v>
      </c>
      <c r="N49" s="6">
        <f t="shared" si="2"/>
        <v>1357</v>
      </c>
      <c r="O49" s="7">
        <v>46</v>
      </c>
      <c r="P49" s="8"/>
      <c r="Q49" s="5">
        <f t="shared" si="25"/>
        <v>1441</v>
      </c>
      <c r="R49" s="6">
        <f t="shared" si="6"/>
        <v>1472</v>
      </c>
      <c r="S49" s="7">
        <v>46</v>
      </c>
      <c r="U49" s="5">
        <f t="shared" si="26"/>
        <v>1756</v>
      </c>
      <c r="V49" s="6">
        <f t="shared" si="27"/>
        <v>1794</v>
      </c>
      <c r="W49" s="9">
        <v>46</v>
      </c>
      <c r="X49" s="8"/>
      <c r="Y49" s="5">
        <f t="shared" si="28"/>
        <v>1374</v>
      </c>
      <c r="Z49" s="6">
        <f t="shared" si="7"/>
        <v>1403</v>
      </c>
      <c r="AA49" s="7">
        <v>46</v>
      </c>
      <c r="AB49" s="8"/>
      <c r="AC49" s="5">
        <f t="shared" si="29"/>
        <v>1621</v>
      </c>
      <c r="AD49" s="6">
        <f t="shared" si="30"/>
        <v>1656</v>
      </c>
      <c r="AE49" s="7">
        <v>46</v>
      </c>
      <c r="AF49" s="8"/>
      <c r="AG49" s="5">
        <f t="shared" si="31"/>
        <v>1374</v>
      </c>
      <c r="AH49" s="6">
        <f t="shared" si="8"/>
        <v>1403</v>
      </c>
      <c r="AI49" s="7">
        <v>46</v>
      </c>
      <c r="AJ49" s="8"/>
      <c r="AK49" s="5">
        <f t="shared" si="32"/>
        <v>1531</v>
      </c>
      <c r="AL49" s="6">
        <f t="shared" si="33"/>
        <v>1564</v>
      </c>
      <c r="AM49" s="7">
        <v>46</v>
      </c>
      <c r="AO49" s="5">
        <f t="shared" si="34"/>
        <v>1559</v>
      </c>
      <c r="AP49" s="6">
        <f t="shared" si="9"/>
        <v>1593</v>
      </c>
      <c r="AQ49" s="9">
        <v>45</v>
      </c>
      <c r="AR49" s="8"/>
      <c r="AS49" s="5">
        <f t="shared" si="35"/>
        <v>1336</v>
      </c>
      <c r="AT49" s="6">
        <f t="shared" si="10"/>
        <v>1366</v>
      </c>
      <c r="AU49" s="7">
        <v>45</v>
      </c>
      <c r="AV49" s="8"/>
      <c r="AW49" s="5">
        <f t="shared" si="36"/>
        <v>1484</v>
      </c>
      <c r="AX49" s="6">
        <f t="shared" si="11"/>
        <v>1516</v>
      </c>
      <c r="AY49" s="7">
        <v>45</v>
      </c>
      <c r="AZ49" s="8"/>
      <c r="BA49" s="5">
        <f t="shared" si="37"/>
        <v>1247</v>
      </c>
      <c r="BB49" s="6">
        <f t="shared" si="12"/>
        <v>1274</v>
      </c>
      <c r="BC49" s="7">
        <v>45</v>
      </c>
      <c r="BD49" s="8"/>
      <c r="BE49" s="5">
        <f t="shared" si="38"/>
        <v>1339</v>
      </c>
      <c r="BF49" s="6">
        <f t="shared" si="13"/>
        <v>1368</v>
      </c>
      <c r="BG49" s="7">
        <v>45</v>
      </c>
      <c r="BI49" s="30">
        <f t="shared" si="39"/>
        <v>1604</v>
      </c>
      <c r="BJ49" s="31">
        <f t="shared" si="14"/>
        <v>1639</v>
      </c>
      <c r="BK49" s="32">
        <v>46</v>
      </c>
      <c r="BL49" s="33">
        <v>10</v>
      </c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30">
        <f t="shared" si="40"/>
        <v>1286</v>
      </c>
      <c r="BZ49" s="31">
        <f t="shared" si="19"/>
        <v>1313</v>
      </c>
      <c r="CA49" s="32">
        <v>46</v>
      </c>
      <c r="CB49" s="33">
        <v>10</v>
      </c>
      <c r="CC49" s="8"/>
      <c r="CD49" s="30">
        <f t="shared" si="41"/>
        <v>1379</v>
      </c>
      <c r="CE49" s="31">
        <f t="shared" si="20"/>
        <v>1409</v>
      </c>
      <c r="CF49" s="32">
        <v>46</v>
      </c>
      <c r="CG49" s="33">
        <v>10</v>
      </c>
    </row>
    <row r="50" spans="1:85" x14ac:dyDescent="0.3">
      <c r="A50" s="5">
        <f t="shared" si="21"/>
        <v>1473</v>
      </c>
      <c r="B50" s="6">
        <f t="shared" si="0"/>
        <v>1504</v>
      </c>
      <c r="C50" s="9">
        <v>47</v>
      </c>
      <c r="D50" s="8"/>
      <c r="E50" s="5">
        <f t="shared" si="22"/>
        <v>1105</v>
      </c>
      <c r="F50" s="6">
        <f t="shared" si="1"/>
        <v>1128</v>
      </c>
      <c r="G50" s="7">
        <v>47</v>
      </c>
      <c r="H50" s="8"/>
      <c r="I50" s="5">
        <f t="shared" si="23"/>
        <v>1358</v>
      </c>
      <c r="J50" s="6">
        <f t="shared" si="5"/>
        <v>1387</v>
      </c>
      <c r="K50" s="7">
        <v>47</v>
      </c>
      <c r="L50" s="8"/>
      <c r="M50" s="5">
        <f t="shared" si="24"/>
        <v>1358</v>
      </c>
      <c r="N50" s="6">
        <f t="shared" si="2"/>
        <v>1386.5</v>
      </c>
      <c r="O50" s="7">
        <v>47</v>
      </c>
      <c r="P50" s="8"/>
      <c r="Q50" s="5">
        <f t="shared" si="25"/>
        <v>1473</v>
      </c>
      <c r="R50" s="6">
        <f t="shared" si="6"/>
        <v>1504</v>
      </c>
      <c r="S50" s="7">
        <v>47</v>
      </c>
      <c r="U50" s="5">
        <f t="shared" si="26"/>
        <v>1795</v>
      </c>
      <c r="V50" s="6">
        <f t="shared" si="27"/>
        <v>1833</v>
      </c>
      <c r="W50" s="9">
        <v>47</v>
      </c>
      <c r="X50" s="8"/>
      <c r="Y50" s="5">
        <f t="shared" si="28"/>
        <v>1404</v>
      </c>
      <c r="Z50" s="6">
        <f t="shared" si="7"/>
        <v>1434</v>
      </c>
      <c r="AA50" s="7">
        <v>47</v>
      </c>
      <c r="AB50" s="8"/>
      <c r="AC50" s="5">
        <f t="shared" si="29"/>
        <v>1657</v>
      </c>
      <c r="AD50" s="6">
        <f t="shared" si="30"/>
        <v>1692</v>
      </c>
      <c r="AE50" s="7">
        <v>47</v>
      </c>
      <c r="AF50" s="8"/>
      <c r="AG50" s="5">
        <f t="shared" si="31"/>
        <v>1404</v>
      </c>
      <c r="AH50" s="6">
        <f t="shared" si="8"/>
        <v>1434</v>
      </c>
      <c r="AI50" s="7">
        <v>47</v>
      </c>
      <c r="AJ50" s="8"/>
      <c r="AK50" s="5">
        <f t="shared" si="32"/>
        <v>1565</v>
      </c>
      <c r="AL50" s="6">
        <f t="shared" si="33"/>
        <v>1598</v>
      </c>
      <c r="AM50" s="7">
        <v>47</v>
      </c>
      <c r="AO50" s="5">
        <f t="shared" si="34"/>
        <v>1594</v>
      </c>
      <c r="AP50" s="6">
        <f t="shared" si="9"/>
        <v>1629</v>
      </c>
      <c r="AQ50" s="9">
        <v>46</v>
      </c>
      <c r="AR50" s="8"/>
      <c r="AS50" s="5">
        <f t="shared" si="35"/>
        <v>1367</v>
      </c>
      <c r="AT50" s="6">
        <f t="shared" si="10"/>
        <v>1396</v>
      </c>
      <c r="AU50" s="7">
        <v>46</v>
      </c>
      <c r="AV50" s="8"/>
      <c r="AW50" s="5">
        <f t="shared" si="36"/>
        <v>1517</v>
      </c>
      <c r="AX50" s="6">
        <f t="shared" si="11"/>
        <v>1550</v>
      </c>
      <c r="AY50" s="7">
        <v>46</v>
      </c>
      <c r="AZ50" s="8"/>
      <c r="BA50" s="5">
        <f t="shared" si="37"/>
        <v>1275</v>
      </c>
      <c r="BB50" s="6">
        <f t="shared" si="12"/>
        <v>1303</v>
      </c>
      <c r="BC50" s="7">
        <v>46</v>
      </c>
      <c r="BD50" s="8"/>
      <c r="BE50" s="5">
        <f t="shared" si="38"/>
        <v>1369</v>
      </c>
      <c r="BF50" s="6">
        <f t="shared" si="13"/>
        <v>1399</v>
      </c>
      <c r="BG50" s="7">
        <v>46</v>
      </c>
      <c r="BI50" s="30">
        <f t="shared" si="39"/>
        <v>1640</v>
      </c>
      <c r="BJ50" s="31">
        <f t="shared" si="14"/>
        <v>1674</v>
      </c>
      <c r="BK50" s="32">
        <v>47</v>
      </c>
      <c r="BL50" s="33">
        <v>10</v>
      </c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30">
        <f t="shared" si="40"/>
        <v>1314</v>
      </c>
      <c r="BZ50" s="31">
        <f t="shared" si="19"/>
        <v>1341</v>
      </c>
      <c r="CA50" s="32">
        <v>47</v>
      </c>
      <c r="CB50" s="33">
        <v>10</v>
      </c>
      <c r="CC50" s="8"/>
      <c r="CD50" s="30">
        <f t="shared" si="41"/>
        <v>1410</v>
      </c>
      <c r="CE50" s="31">
        <f t="shared" si="20"/>
        <v>1439</v>
      </c>
      <c r="CF50" s="32">
        <v>47</v>
      </c>
      <c r="CG50" s="33">
        <v>10</v>
      </c>
    </row>
    <row r="51" spans="1:85" x14ac:dyDescent="0.3">
      <c r="A51" s="5">
        <f t="shared" si="21"/>
        <v>1505</v>
      </c>
      <c r="B51" s="6">
        <f t="shared" si="0"/>
        <v>1536</v>
      </c>
      <c r="C51" s="9">
        <v>48</v>
      </c>
      <c r="D51" s="8"/>
      <c r="E51" s="5">
        <f t="shared" si="22"/>
        <v>1129</v>
      </c>
      <c r="F51" s="6">
        <f t="shared" si="1"/>
        <v>1152</v>
      </c>
      <c r="G51" s="7">
        <v>48</v>
      </c>
      <c r="H51" s="8"/>
      <c r="I51" s="5">
        <f t="shared" si="23"/>
        <v>1388</v>
      </c>
      <c r="J51" s="6">
        <f t="shared" si="5"/>
        <v>1416</v>
      </c>
      <c r="K51" s="7">
        <v>48</v>
      </c>
      <c r="L51" s="8"/>
      <c r="M51" s="5">
        <f t="shared" si="24"/>
        <v>1387.5</v>
      </c>
      <c r="N51" s="6">
        <f t="shared" si="2"/>
        <v>1416</v>
      </c>
      <c r="O51" s="7">
        <v>48</v>
      </c>
      <c r="P51" s="8"/>
      <c r="Q51" s="5">
        <f t="shared" si="25"/>
        <v>1505</v>
      </c>
      <c r="R51" s="6">
        <f t="shared" si="6"/>
        <v>1536</v>
      </c>
      <c r="S51" s="7">
        <v>48</v>
      </c>
      <c r="U51" s="5">
        <f t="shared" si="26"/>
        <v>1834</v>
      </c>
      <c r="V51" s="6">
        <f t="shared" si="27"/>
        <v>1872</v>
      </c>
      <c r="W51" s="9">
        <v>48</v>
      </c>
      <c r="X51" s="8"/>
      <c r="Y51" s="5">
        <f t="shared" si="28"/>
        <v>1435</v>
      </c>
      <c r="Z51" s="6">
        <f t="shared" si="7"/>
        <v>1464</v>
      </c>
      <c r="AA51" s="7">
        <v>48</v>
      </c>
      <c r="AB51" s="8"/>
      <c r="AC51" s="5">
        <f t="shared" si="29"/>
        <v>1693</v>
      </c>
      <c r="AD51" s="6">
        <f t="shared" si="30"/>
        <v>1728</v>
      </c>
      <c r="AE51" s="7">
        <v>48</v>
      </c>
      <c r="AF51" s="8"/>
      <c r="AG51" s="5">
        <f t="shared" si="31"/>
        <v>1435</v>
      </c>
      <c r="AH51" s="6">
        <f t="shared" si="8"/>
        <v>1464</v>
      </c>
      <c r="AI51" s="7">
        <v>48</v>
      </c>
      <c r="AJ51" s="8"/>
      <c r="AK51" s="5">
        <f t="shared" si="32"/>
        <v>1599</v>
      </c>
      <c r="AL51" s="6">
        <f t="shared" si="33"/>
        <v>1632</v>
      </c>
      <c r="AM51" s="7">
        <v>48</v>
      </c>
      <c r="AO51" s="5">
        <f t="shared" si="34"/>
        <v>1630</v>
      </c>
      <c r="AP51" s="6">
        <f t="shared" si="9"/>
        <v>1664</v>
      </c>
      <c r="AQ51" s="9">
        <v>47</v>
      </c>
      <c r="AR51" s="8"/>
      <c r="AS51" s="5">
        <f t="shared" si="35"/>
        <v>1397</v>
      </c>
      <c r="AT51" s="6">
        <f t="shared" si="10"/>
        <v>1426</v>
      </c>
      <c r="AU51" s="7">
        <v>47</v>
      </c>
      <c r="AV51" s="8"/>
      <c r="AW51" s="5">
        <f t="shared" si="36"/>
        <v>1551</v>
      </c>
      <c r="AX51" s="6">
        <f t="shared" si="11"/>
        <v>1584</v>
      </c>
      <c r="AY51" s="7">
        <v>47</v>
      </c>
      <c r="AZ51" s="8"/>
      <c r="BA51" s="5">
        <f t="shared" si="37"/>
        <v>1304</v>
      </c>
      <c r="BB51" s="6">
        <f t="shared" si="12"/>
        <v>1331</v>
      </c>
      <c r="BC51" s="7">
        <v>47</v>
      </c>
      <c r="BD51" s="8"/>
      <c r="BE51" s="5">
        <f t="shared" si="38"/>
        <v>1400</v>
      </c>
      <c r="BF51" s="6">
        <f t="shared" si="13"/>
        <v>1429</v>
      </c>
      <c r="BG51" s="7">
        <v>47</v>
      </c>
      <c r="BI51" s="30">
        <f t="shared" si="39"/>
        <v>1675</v>
      </c>
      <c r="BJ51" s="31">
        <f t="shared" si="14"/>
        <v>1710</v>
      </c>
      <c r="BK51" s="32">
        <v>48</v>
      </c>
      <c r="BL51" s="33">
        <v>10</v>
      </c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30">
        <f t="shared" si="40"/>
        <v>1342</v>
      </c>
      <c r="BZ51" s="31">
        <f t="shared" si="19"/>
        <v>1370</v>
      </c>
      <c r="CA51" s="32">
        <v>48</v>
      </c>
      <c r="CB51" s="33">
        <v>10</v>
      </c>
      <c r="CC51" s="8"/>
      <c r="CD51" s="30">
        <f t="shared" si="41"/>
        <v>1440</v>
      </c>
      <c r="CE51" s="31">
        <f t="shared" si="20"/>
        <v>1470</v>
      </c>
      <c r="CF51" s="32">
        <v>48</v>
      </c>
      <c r="CG51" s="33">
        <v>10</v>
      </c>
    </row>
    <row r="52" spans="1:85" x14ac:dyDescent="0.3">
      <c r="A52" s="5">
        <f t="shared" si="21"/>
        <v>1537</v>
      </c>
      <c r="B52" s="6">
        <f t="shared" si="0"/>
        <v>1568</v>
      </c>
      <c r="C52" s="9">
        <v>49</v>
      </c>
      <c r="D52" s="8"/>
      <c r="E52" s="5">
        <f t="shared" si="22"/>
        <v>1153</v>
      </c>
      <c r="F52" s="6">
        <f t="shared" si="1"/>
        <v>1176</v>
      </c>
      <c r="G52" s="7">
        <v>49</v>
      </c>
      <c r="H52" s="8"/>
      <c r="I52" s="5">
        <f t="shared" si="23"/>
        <v>1417</v>
      </c>
      <c r="J52" s="6">
        <f t="shared" si="5"/>
        <v>1446</v>
      </c>
      <c r="K52" s="7">
        <v>49</v>
      </c>
      <c r="L52" s="8"/>
      <c r="M52" s="5">
        <f t="shared" si="24"/>
        <v>1417</v>
      </c>
      <c r="N52" s="6">
        <f t="shared" si="2"/>
        <v>1445.5</v>
      </c>
      <c r="O52" s="7">
        <v>49</v>
      </c>
      <c r="P52" s="8"/>
      <c r="Q52" s="5">
        <f t="shared" si="25"/>
        <v>1537</v>
      </c>
      <c r="R52" s="6">
        <f t="shared" si="6"/>
        <v>1568</v>
      </c>
      <c r="S52" s="7">
        <v>49</v>
      </c>
      <c r="U52" s="5">
        <f t="shared" si="26"/>
        <v>1873</v>
      </c>
      <c r="V52" s="6">
        <f t="shared" si="27"/>
        <v>1911</v>
      </c>
      <c r="W52" s="9">
        <v>49</v>
      </c>
      <c r="X52" s="8"/>
      <c r="Y52" s="5">
        <f t="shared" si="28"/>
        <v>1465</v>
      </c>
      <c r="Z52" s="6">
        <f t="shared" si="7"/>
        <v>1495</v>
      </c>
      <c r="AA52" s="7">
        <v>49</v>
      </c>
      <c r="AB52" s="8"/>
      <c r="AC52" s="5">
        <f t="shared" si="29"/>
        <v>1729</v>
      </c>
      <c r="AD52" s="6">
        <f t="shared" si="30"/>
        <v>1764</v>
      </c>
      <c r="AE52" s="7">
        <v>49</v>
      </c>
      <c r="AF52" s="8"/>
      <c r="AG52" s="5">
        <f t="shared" si="31"/>
        <v>1465</v>
      </c>
      <c r="AH52" s="6">
        <f t="shared" si="8"/>
        <v>1495</v>
      </c>
      <c r="AI52" s="7">
        <v>49</v>
      </c>
      <c r="AJ52" s="8"/>
      <c r="AK52" s="5">
        <f t="shared" si="32"/>
        <v>1633</v>
      </c>
      <c r="AL52" s="6">
        <f t="shared" si="33"/>
        <v>1666</v>
      </c>
      <c r="AM52" s="7">
        <v>49</v>
      </c>
      <c r="AO52" s="5">
        <f t="shared" si="34"/>
        <v>1665</v>
      </c>
      <c r="AP52" s="6">
        <f t="shared" si="9"/>
        <v>1700</v>
      </c>
      <c r="AQ52" s="9">
        <v>48</v>
      </c>
      <c r="AR52" s="8"/>
      <c r="AS52" s="5">
        <f t="shared" si="35"/>
        <v>1427</v>
      </c>
      <c r="AT52" s="6">
        <f t="shared" si="10"/>
        <v>1457</v>
      </c>
      <c r="AU52" s="7">
        <v>48</v>
      </c>
      <c r="AV52" s="8"/>
      <c r="AW52" s="5">
        <f t="shared" si="36"/>
        <v>1585</v>
      </c>
      <c r="AX52" s="6">
        <f t="shared" si="11"/>
        <v>1618</v>
      </c>
      <c r="AY52" s="7">
        <v>48</v>
      </c>
      <c r="AZ52" s="8"/>
      <c r="BA52" s="5">
        <f t="shared" si="37"/>
        <v>1332</v>
      </c>
      <c r="BB52" s="6">
        <f t="shared" si="12"/>
        <v>1359</v>
      </c>
      <c r="BC52" s="7">
        <v>48</v>
      </c>
      <c r="BD52" s="8"/>
      <c r="BE52" s="5">
        <f t="shared" si="38"/>
        <v>1430</v>
      </c>
      <c r="BF52" s="6">
        <f t="shared" si="13"/>
        <v>1460</v>
      </c>
      <c r="BG52" s="7">
        <v>48</v>
      </c>
      <c r="BI52" s="30">
        <f t="shared" si="39"/>
        <v>1711</v>
      </c>
      <c r="BJ52" s="31">
        <f t="shared" si="14"/>
        <v>1745</v>
      </c>
      <c r="BK52" s="32">
        <v>49</v>
      </c>
      <c r="BL52" s="33">
        <v>10</v>
      </c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30">
        <f t="shared" si="40"/>
        <v>1371</v>
      </c>
      <c r="BZ52" s="31">
        <f t="shared" si="19"/>
        <v>1398</v>
      </c>
      <c r="CA52" s="32">
        <v>49</v>
      </c>
      <c r="CB52" s="33">
        <v>10</v>
      </c>
      <c r="CC52" s="8"/>
      <c r="CD52" s="30">
        <f t="shared" si="41"/>
        <v>1471</v>
      </c>
      <c r="CE52" s="31">
        <f t="shared" si="20"/>
        <v>1500</v>
      </c>
      <c r="CF52" s="32">
        <v>49</v>
      </c>
      <c r="CG52" s="33">
        <v>10</v>
      </c>
    </row>
    <row r="53" spans="1:85" x14ac:dyDescent="0.3">
      <c r="A53" s="5">
        <f t="shared" si="21"/>
        <v>1569</v>
      </c>
      <c r="B53" s="6">
        <f t="shared" si="0"/>
        <v>1600</v>
      </c>
      <c r="C53" s="9">
        <v>50</v>
      </c>
      <c r="D53" s="8"/>
      <c r="E53" s="5">
        <f t="shared" si="22"/>
        <v>1177</v>
      </c>
      <c r="F53" s="6">
        <f t="shared" si="1"/>
        <v>1200</v>
      </c>
      <c r="G53" s="7">
        <v>50</v>
      </c>
      <c r="H53" s="8"/>
      <c r="I53" s="5">
        <f t="shared" si="23"/>
        <v>1447</v>
      </c>
      <c r="J53" s="6">
        <f t="shared" si="5"/>
        <v>1475</v>
      </c>
      <c r="K53" s="7">
        <v>50</v>
      </c>
      <c r="L53" s="8"/>
      <c r="M53" s="5">
        <f t="shared" si="24"/>
        <v>1446.5</v>
      </c>
      <c r="N53" s="6">
        <f t="shared" si="2"/>
        <v>1475</v>
      </c>
      <c r="O53" s="7">
        <v>50</v>
      </c>
      <c r="P53" s="8"/>
      <c r="Q53" s="5">
        <f t="shared" si="25"/>
        <v>1569</v>
      </c>
      <c r="R53" s="6">
        <f t="shared" si="6"/>
        <v>1600</v>
      </c>
      <c r="S53" s="7">
        <v>50</v>
      </c>
      <c r="U53" s="5">
        <f t="shared" si="26"/>
        <v>1912</v>
      </c>
      <c r="V53" s="6">
        <f t="shared" si="27"/>
        <v>1950</v>
      </c>
      <c r="W53" s="9">
        <v>50</v>
      </c>
      <c r="X53" s="8"/>
      <c r="Y53" s="5">
        <f t="shared" si="28"/>
        <v>1496</v>
      </c>
      <c r="Z53" s="6">
        <f t="shared" si="7"/>
        <v>1525</v>
      </c>
      <c r="AA53" s="7">
        <v>50</v>
      </c>
      <c r="AB53" s="8"/>
      <c r="AC53" s="5">
        <f t="shared" si="29"/>
        <v>1765</v>
      </c>
      <c r="AD53" s="6">
        <f t="shared" si="30"/>
        <v>1800</v>
      </c>
      <c r="AE53" s="7">
        <v>50</v>
      </c>
      <c r="AF53" s="8"/>
      <c r="AG53" s="5">
        <f t="shared" si="31"/>
        <v>1496</v>
      </c>
      <c r="AH53" s="6">
        <f t="shared" si="8"/>
        <v>1525</v>
      </c>
      <c r="AI53" s="7">
        <v>50</v>
      </c>
      <c r="AJ53" s="8"/>
      <c r="AK53" s="5">
        <f t="shared" si="32"/>
        <v>1667</v>
      </c>
      <c r="AL53" s="6">
        <f t="shared" si="33"/>
        <v>1700</v>
      </c>
      <c r="AM53" s="7">
        <v>50</v>
      </c>
      <c r="AO53" s="5">
        <f t="shared" si="34"/>
        <v>1701</v>
      </c>
      <c r="AP53" s="6">
        <f t="shared" si="9"/>
        <v>1735</v>
      </c>
      <c r="AQ53" s="9">
        <v>49</v>
      </c>
      <c r="AR53" s="8"/>
      <c r="AS53" s="5">
        <f t="shared" si="35"/>
        <v>1458</v>
      </c>
      <c r="AT53" s="6">
        <f t="shared" si="10"/>
        <v>1487</v>
      </c>
      <c r="AU53" s="7">
        <v>49</v>
      </c>
      <c r="AV53" s="8"/>
      <c r="AW53" s="5">
        <f t="shared" si="36"/>
        <v>1619</v>
      </c>
      <c r="AX53" s="6">
        <f t="shared" si="11"/>
        <v>1651</v>
      </c>
      <c r="AY53" s="7">
        <v>49</v>
      </c>
      <c r="AZ53" s="8"/>
      <c r="BA53" s="5">
        <f t="shared" si="37"/>
        <v>1360</v>
      </c>
      <c r="BB53" s="6">
        <f t="shared" si="12"/>
        <v>1388</v>
      </c>
      <c r="BC53" s="7">
        <v>49</v>
      </c>
      <c r="BD53" s="8"/>
      <c r="BE53" s="5">
        <f t="shared" si="38"/>
        <v>1461</v>
      </c>
      <c r="BF53" s="6">
        <f t="shared" si="13"/>
        <v>1490</v>
      </c>
      <c r="BG53" s="7">
        <v>49</v>
      </c>
      <c r="BI53" s="30">
        <f t="shared" si="39"/>
        <v>1746</v>
      </c>
      <c r="BJ53" s="31">
        <f t="shared" si="14"/>
        <v>1780</v>
      </c>
      <c r="BK53" s="32">
        <v>50</v>
      </c>
      <c r="BL53" s="33">
        <v>10</v>
      </c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30">
        <f t="shared" si="40"/>
        <v>1399</v>
      </c>
      <c r="BZ53" s="31">
        <f t="shared" si="19"/>
        <v>1426</v>
      </c>
      <c r="CA53" s="32">
        <v>50</v>
      </c>
      <c r="CB53" s="33">
        <v>10</v>
      </c>
      <c r="CC53" s="8"/>
      <c r="CD53" s="30">
        <f t="shared" si="41"/>
        <v>1501</v>
      </c>
      <c r="CE53" s="31">
        <f t="shared" si="20"/>
        <v>1530</v>
      </c>
      <c r="CF53" s="32">
        <v>50</v>
      </c>
      <c r="CG53" s="33">
        <v>10</v>
      </c>
    </row>
    <row r="54" spans="1:85" x14ac:dyDescent="0.3">
      <c r="A54" s="5">
        <f t="shared" si="21"/>
        <v>1601</v>
      </c>
      <c r="B54" s="6">
        <f t="shared" si="0"/>
        <v>1632</v>
      </c>
      <c r="C54" s="9">
        <v>51</v>
      </c>
      <c r="D54" s="8"/>
      <c r="E54" s="5">
        <f t="shared" si="22"/>
        <v>1201</v>
      </c>
      <c r="F54" s="6">
        <f t="shared" si="1"/>
        <v>1224</v>
      </c>
      <c r="G54" s="7">
        <v>51</v>
      </c>
      <c r="H54" s="8"/>
      <c r="I54" s="5">
        <f t="shared" si="23"/>
        <v>1476</v>
      </c>
      <c r="J54" s="6">
        <f t="shared" si="5"/>
        <v>1505</v>
      </c>
      <c r="K54" s="7">
        <v>51</v>
      </c>
      <c r="L54" s="8"/>
      <c r="M54" s="5">
        <f t="shared" si="24"/>
        <v>1476</v>
      </c>
      <c r="N54" s="6">
        <f t="shared" si="2"/>
        <v>1504.5</v>
      </c>
      <c r="O54" s="7">
        <v>51</v>
      </c>
      <c r="P54" s="8"/>
      <c r="Q54" s="5">
        <f t="shared" si="25"/>
        <v>1601</v>
      </c>
      <c r="R54" s="6">
        <f t="shared" si="6"/>
        <v>1632</v>
      </c>
      <c r="S54" s="7">
        <v>51</v>
      </c>
      <c r="U54" s="5">
        <f t="shared" si="26"/>
        <v>1951</v>
      </c>
      <c r="V54" s="6">
        <f t="shared" si="27"/>
        <v>1989</v>
      </c>
      <c r="W54" s="9">
        <v>51</v>
      </c>
      <c r="X54" s="8"/>
      <c r="Y54" s="5">
        <f t="shared" si="28"/>
        <v>1526</v>
      </c>
      <c r="Z54" s="6">
        <f t="shared" si="7"/>
        <v>1556</v>
      </c>
      <c r="AA54" s="7">
        <v>51</v>
      </c>
      <c r="AB54" s="8"/>
      <c r="AC54" s="5">
        <f t="shared" si="29"/>
        <v>1801</v>
      </c>
      <c r="AD54" s="6">
        <f t="shared" si="30"/>
        <v>1836</v>
      </c>
      <c r="AE54" s="7">
        <v>51</v>
      </c>
      <c r="AF54" s="8"/>
      <c r="AG54" s="5">
        <f t="shared" si="31"/>
        <v>1526</v>
      </c>
      <c r="AH54" s="6">
        <f t="shared" si="8"/>
        <v>1556</v>
      </c>
      <c r="AI54" s="7">
        <v>51</v>
      </c>
      <c r="AJ54" s="8"/>
      <c r="AK54" s="5">
        <f t="shared" si="32"/>
        <v>1701</v>
      </c>
      <c r="AL54" s="6">
        <f t="shared" si="33"/>
        <v>1734</v>
      </c>
      <c r="AM54" s="7">
        <v>51</v>
      </c>
      <c r="AO54" s="5">
        <f t="shared" si="34"/>
        <v>1736</v>
      </c>
      <c r="AP54" s="6">
        <f t="shared" si="9"/>
        <v>1771</v>
      </c>
      <c r="AQ54" s="9">
        <v>50</v>
      </c>
      <c r="AR54" s="8"/>
      <c r="AS54" s="5">
        <f t="shared" si="35"/>
        <v>1488</v>
      </c>
      <c r="AT54" s="6">
        <f t="shared" si="10"/>
        <v>1518</v>
      </c>
      <c r="AU54" s="7">
        <v>50</v>
      </c>
      <c r="AV54" s="8"/>
      <c r="AW54" s="5">
        <f t="shared" si="36"/>
        <v>1652</v>
      </c>
      <c r="AX54" s="6">
        <f t="shared" si="11"/>
        <v>1685</v>
      </c>
      <c r="AY54" s="7">
        <v>50</v>
      </c>
      <c r="AZ54" s="8"/>
      <c r="BA54" s="5">
        <f t="shared" si="37"/>
        <v>1389</v>
      </c>
      <c r="BB54" s="6">
        <f t="shared" si="12"/>
        <v>1416</v>
      </c>
      <c r="BC54" s="7">
        <v>50</v>
      </c>
      <c r="BD54" s="8"/>
      <c r="BE54" s="5">
        <f t="shared" si="38"/>
        <v>1491</v>
      </c>
      <c r="BF54" s="6">
        <f t="shared" si="13"/>
        <v>1521</v>
      </c>
      <c r="BG54" s="7">
        <v>50</v>
      </c>
      <c r="BI54" s="30">
        <f t="shared" si="39"/>
        <v>1781</v>
      </c>
      <c r="BJ54" s="31">
        <f t="shared" si="14"/>
        <v>1816</v>
      </c>
      <c r="BK54" s="32">
        <v>51</v>
      </c>
      <c r="BL54" s="33">
        <v>10</v>
      </c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30">
        <f t="shared" si="40"/>
        <v>1427</v>
      </c>
      <c r="BZ54" s="31">
        <f t="shared" si="19"/>
        <v>1455</v>
      </c>
      <c r="CA54" s="32">
        <v>51</v>
      </c>
      <c r="CB54" s="33">
        <v>10</v>
      </c>
      <c r="CC54" s="8"/>
      <c r="CD54" s="30">
        <f t="shared" si="41"/>
        <v>1531</v>
      </c>
      <c r="CE54" s="31">
        <f t="shared" si="20"/>
        <v>1561</v>
      </c>
      <c r="CF54" s="32">
        <v>51</v>
      </c>
      <c r="CG54" s="33">
        <v>10</v>
      </c>
    </row>
    <row r="55" spans="1:85" x14ac:dyDescent="0.3">
      <c r="A55" s="5">
        <f t="shared" si="21"/>
        <v>1633</v>
      </c>
      <c r="B55" s="6">
        <f t="shared" si="0"/>
        <v>1664</v>
      </c>
      <c r="C55" s="9">
        <v>52</v>
      </c>
      <c r="D55" s="8"/>
      <c r="E55" s="5">
        <f t="shared" si="22"/>
        <v>1225</v>
      </c>
      <c r="F55" s="6">
        <f t="shared" si="1"/>
        <v>1248</v>
      </c>
      <c r="G55" s="7">
        <v>52</v>
      </c>
      <c r="H55" s="8"/>
      <c r="I55" s="5">
        <f t="shared" si="23"/>
        <v>1506</v>
      </c>
      <c r="J55" s="6">
        <f t="shared" si="5"/>
        <v>1534</v>
      </c>
      <c r="K55" s="7">
        <v>52</v>
      </c>
      <c r="L55" s="8"/>
      <c r="M55" s="5">
        <f t="shared" si="24"/>
        <v>1505.5</v>
      </c>
      <c r="N55" s="6">
        <f t="shared" si="2"/>
        <v>1534</v>
      </c>
      <c r="O55" s="7">
        <v>52</v>
      </c>
      <c r="P55" s="8"/>
      <c r="Q55" s="5">
        <f t="shared" si="25"/>
        <v>1633</v>
      </c>
      <c r="R55" s="6">
        <f t="shared" si="6"/>
        <v>1664</v>
      </c>
      <c r="S55" s="7">
        <v>52</v>
      </c>
      <c r="U55" s="5">
        <f t="shared" si="26"/>
        <v>1990</v>
      </c>
      <c r="V55" s="6">
        <f t="shared" si="27"/>
        <v>2028</v>
      </c>
      <c r="W55" s="9">
        <v>52</v>
      </c>
      <c r="X55" s="8"/>
      <c r="Y55" s="5">
        <f t="shared" si="28"/>
        <v>1557</v>
      </c>
      <c r="Z55" s="6">
        <f t="shared" si="7"/>
        <v>1586</v>
      </c>
      <c r="AA55" s="7">
        <v>52</v>
      </c>
      <c r="AB55" s="8"/>
      <c r="AC55" s="5">
        <f t="shared" si="29"/>
        <v>1837</v>
      </c>
      <c r="AD55" s="6">
        <f t="shared" si="30"/>
        <v>1872</v>
      </c>
      <c r="AE55" s="7">
        <v>52</v>
      </c>
      <c r="AF55" s="8"/>
      <c r="AG55" s="5">
        <f t="shared" si="31"/>
        <v>1557</v>
      </c>
      <c r="AH55" s="6">
        <f t="shared" si="8"/>
        <v>1586</v>
      </c>
      <c r="AI55" s="7">
        <v>52</v>
      </c>
      <c r="AJ55" s="8"/>
      <c r="AK55" s="5">
        <f t="shared" si="32"/>
        <v>1735</v>
      </c>
      <c r="AL55" s="6">
        <f t="shared" si="33"/>
        <v>1768</v>
      </c>
      <c r="AM55" s="7">
        <v>52</v>
      </c>
      <c r="AO55" s="5">
        <f t="shared" si="34"/>
        <v>1772</v>
      </c>
      <c r="AP55" s="6">
        <f t="shared" si="9"/>
        <v>1806</v>
      </c>
      <c r="AQ55" s="9">
        <v>51</v>
      </c>
      <c r="AR55" s="8"/>
      <c r="AS55" s="5">
        <f t="shared" si="35"/>
        <v>1519</v>
      </c>
      <c r="AT55" s="6">
        <f t="shared" si="10"/>
        <v>1548</v>
      </c>
      <c r="AU55" s="7">
        <v>51</v>
      </c>
      <c r="AV55" s="8"/>
      <c r="AW55" s="5">
        <f t="shared" si="36"/>
        <v>1686</v>
      </c>
      <c r="AX55" s="6">
        <f t="shared" si="11"/>
        <v>1719</v>
      </c>
      <c r="AY55" s="7">
        <v>51</v>
      </c>
      <c r="AZ55" s="8"/>
      <c r="BA55" s="5">
        <f t="shared" si="37"/>
        <v>1417</v>
      </c>
      <c r="BB55" s="6">
        <f t="shared" si="12"/>
        <v>1444</v>
      </c>
      <c r="BC55" s="7">
        <v>51</v>
      </c>
      <c r="BD55" s="8"/>
      <c r="BE55" s="5">
        <f t="shared" si="38"/>
        <v>1522</v>
      </c>
      <c r="BF55" s="6">
        <f t="shared" si="13"/>
        <v>1551</v>
      </c>
      <c r="BG55" s="7">
        <v>51</v>
      </c>
      <c r="BI55" s="30">
        <f t="shared" si="39"/>
        <v>1817</v>
      </c>
      <c r="BJ55" s="31">
        <f t="shared" si="14"/>
        <v>1851</v>
      </c>
      <c r="BK55" s="32">
        <v>52</v>
      </c>
      <c r="BL55" s="33">
        <v>10</v>
      </c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30">
        <f t="shared" si="40"/>
        <v>1456</v>
      </c>
      <c r="BZ55" s="31">
        <f t="shared" si="19"/>
        <v>1483</v>
      </c>
      <c r="CA55" s="32">
        <v>52</v>
      </c>
      <c r="CB55" s="33">
        <v>10</v>
      </c>
      <c r="CC55" s="8"/>
      <c r="CD55" s="30">
        <f t="shared" si="41"/>
        <v>1562</v>
      </c>
      <c r="CE55" s="31">
        <f t="shared" si="20"/>
        <v>1591</v>
      </c>
      <c r="CF55" s="32">
        <v>52</v>
      </c>
      <c r="CG55" s="33">
        <v>10</v>
      </c>
    </row>
    <row r="56" spans="1:85" x14ac:dyDescent="0.3">
      <c r="A56" s="5">
        <f t="shared" si="21"/>
        <v>1665</v>
      </c>
      <c r="B56" s="6">
        <f t="shared" si="0"/>
        <v>1696</v>
      </c>
      <c r="C56" s="9">
        <v>53</v>
      </c>
      <c r="D56" s="8"/>
      <c r="E56" s="5">
        <f t="shared" si="22"/>
        <v>1249</v>
      </c>
      <c r="F56" s="6">
        <f t="shared" si="1"/>
        <v>1272</v>
      </c>
      <c r="G56" s="7">
        <v>53</v>
      </c>
      <c r="H56" s="8"/>
      <c r="I56" s="5">
        <f t="shared" si="23"/>
        <v>1535</v>
      </c>
      <c r="J56" s="6">
        <f t="shared" si="5"/>
        <v>1564</v>
      </c>
      <c r="K56" s="7">
        <v>53</v>
      </c>
      <c r="L56" s="8"/>
      <c r="M56" s="5">
        <f t="shared" si="24"/>
        <v>1535</v>
      </c>
      <c r="N56" s="6">
        <f t="shared" si="2"/>
        <v>1563.5</v>
      </c>
      <c r="O56" s="7">
        <v>53</v>
      </c>
      <c r="P56" s="8"/>
      <c r="Q56" s="5">
        <f t="shared" si="25"/>
        <v>1665</v>
      </c>
      <c r="R56" s="6">
        <f t="shared" si="6"/>
        <v>1696</v>
      </c>
      <c r="S56" s="7">
        <v>53</v>
      </c>
      <c r="U56" s="5">
        <f t="shared" si="26"/>
        <v>2029</v>
      </c>
      <c r="V56" s="6">
        <f t="shared" si="27"/>
        <v>2067</v>
      </c>
      <c r="W56" s="9">
        <v>53</v>
      </c>
      <c r="X56" s="8"/>
      <c r="Y56" s="5">
        <f t="shared" si="28"/>
        <v>1587</v>
      </c>
      <c r="Z56" s="6">
        <f t="shared" si="7"/>
        <v>1617</v>
      </c>
      <c r="AA56" s="7">
        <v>53</v>
      </c>
      <c r="AB56" s="8"/>
      <c r="AC56" s="5">
        <f t="shared" si="29"/>
        <v>1873</v>
      </c>
      <c r="AD56" s="6">
        <f t="shared" si="30"/>
        <v>1908</v>
      </c>
      <c r="AE56" s="7">
        <v>53</v>
      </c>
      <c r="AF56" s="8"/>
      <c r="AG56" s="5">
        <f t="shared" si="31"/>
        <v>1587</v>
      </c>
      <c r="AH56" s="6">
        <f t="shared" si="8"/>
        <v>1617</v>
      </c>
      <c r="AI56" s="7">
        <v>53</v>
      </c>
      <c r="AJ56" s="8"/>
      <c r="AK56" s="5">
        <f t="shared" si="32"/>
        <v>1769</v>
      </c>
      <c r="AL56" s="6">
        <f t="shared" si="33"/>
        <v>1802</v>
      </c>
      <c r="AM56" s="7">
        <v>53</v>
      </c>
      <c r="AO56" s="5">
        <f t="shared" si="34"/>
        <v>1807</v>
      </c>
      <c r="AP56" s="6">
        <f t="shared" si="9"/>
        <v>1841</v>
      </c>
      <c r="AQ56" s="9">
        <v>52</v>
      </c>
      <c r="AR56" s="8"/>
      <c r="AS56" s="5">
        <f t="shared" si="35"/>
        <v>1549</v>
      </c>
      <c r="AT56" s="6">
        <f t="shared" si="10"/>
        <v>1578</v>
      </c>
      <c r="AU56" s="7">
        <v>52</v>
      </c>
      <c r="AV56" s="8"/>
      <c r="AW56" s="5">
        <f t="shared" si="36"/>
        <v>1720</v>
      </c>
      <c r="AX56" s="6">
        <f t="shared" si="11"/>
        <v>1752</v>
      </c>
      <c r="AY56" s="7">
        <v>52</v>
      </c>
      <c r="AZ56" s="8"/>
      <c r="BA56" s="5">
        <f t="shared" si="37"/>
        <v>1445</v>
      </c>
      <c r="BB56" s="6">
        <f t="shared" si="12"/>
        <v>1473</v>
      </c>
      <c r="BC56" s="7">
        <v>52</v>
      </c>
      <c r="BD56" s="8"/>
      <c r="BE56" s="5">
        <f t="shared" si="38"/>
        <v>1552</v>
      </c>
      <c r="BF56" s="6">
        <f t="shared" si="13"/>
        <v>1581</v>
      </c>
      <c r="BG56" s="7">
        <v>52</v>
      </c>
      <c r="BI56" s="30">
        <f t="shared" si="39"/>
        <v>1852</v>
      </c>
      <c r="BJ56" s="31">
        <f t="shared" si="14"/>
        <v>1887</v>
      </c>
      <c r="BK56" s="32">
        <v>53</v>
      </c>
      <c r="BL56" s="33">
        <v>10</v>
      </c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30">
        <f t="shared" si="40"/>
        <v>1484</v>
      </c>
      <c r="BZ56" s="31">
        <f t="shared" si="19"/>
        <v>1511</v>
      </c>
      <c r="CA56" s="32">
        <v>53</v>
      </c>
      <c r="CB56" s="33">
        <v>10</v>
      </c>
      <c r="CC56" s="8"/>
      <c r="CD56" s="30">
        <f t="shared" si="41"/>
        <v>1592</v>
      </c>
      <c r="CE56" s="31">
        <f t="shared" si="20"/>
        <v>1622</v>
      </c>
      <c r="CF56" s="32">
        <v>53</v>
      </c>
      <c r="CG56" s="33">
        <v>10</v>
      </c>
    </row>
    <row r="57" spans="1:85" x14ac:dyDescent="0.3">
      <c r="A57" s="5">
        <f t="shared" si="21"/>
        <v>1697</v>
      </c>
      <c r="B57" s="6">
        <f t="shared" si="0"/>
        <v>1728</v>
      </c>
      <c r="C57" s="9">
        <v>54</v>
      </c>
      <c r="D57" s="8"/>
      <c r="E57" s="5">
        <f t="shared" si="22"/>
        <v>1273</v>
      </c>
      <c r="F57" s="6">
        <f t="shared" si="1"/>
        <v>1296</v>
      </c>
      <c r="G57" s="7">
        <v>54</v>
      </c>
      <c r="H57" s="8"/>
      <c r="I57" s="5">
        <f t="shared" si="23"/>
        <v>1565</v>
      </c>
      <c r="J57" s="6">
        <f t="shared" si="5"/>
        <v>1593</v>
      </c>
      <c r="K57" s="7">
        <v>54</v>
      </c>
      <c r="L57" s="8"/>
      <c r="M57" s="5">
        <f t="shared" si="24"/>
        <v>1564.5</v>
      </c>
      <c r="N57" s="6">
        <f t="shared" si="2"/>
        <v>1593</v>
      </c>
      <c r="O57" s="7">
        <v>54</v>
      </c>
      <c r="P57" s="8"/>
      <c r="Q57" s="5">
        <f t="shared" si="25"/>
        <v>1697</v>
      </c>
      <c r="R57" s="6">
        <f t="shared" si="6"/>
        <v>1728</v>
      </c>
      <c r="S57" s="7">
        <v>54</v>
      </c>
      <c r="U57" s="5">
        <f t="shared" si="26"/>
        <v>2068</v>
      </c>
      <c r="V57" s="6">
        <f t="shared" si="27"/>
        <v>2106</v>
      </c>
      <c r="W57" s="9">
        <v>54</v>
      </c>
      <c r="X57" s="8"/>
      <c r="Y57" s="5">
        <f t="shared" si="28"/>
        <v>1618</v>
      </c>
      <c r="Z57" s="6">
        <f t="shared" si="7"/>
        <v>1647</v>
      </c>
      <c r="AA57" s="7">
        <v>54</v>
      </c>
      <c r="AB57" s="8"/>
      <c r="AC57" s="5">
        <f t="shared" si="29"/>
        <v>1909</v>
      </c>
      <c r="AD57" s="6">
        <f t="shared" si="30"/>
        <v>1944</v>
      </c>
      <c r="AE57" s="7">
        <v>54</v>
      </c>
      <c r="AF57" s="8"/>
      <c r="AG57" s="5">
        <f t="shared" si="31"/>
        <v>1618</v>
      </c>
      <c r="AH57" s="6">
        <f t="shared" si="8"/>
        <v>1647</v>
      </c>
      <c r="AI57" s="7">
        <v>54</v>
      </c>
      <c r="AJ57" s="8"/>
      <c r="AK57" s="5">
        <f t="shared" si="32"/>
        <v>1803</v>
      </c>
      <c r="AL57" s="6">
        <f t="shared" si="33"/>
        <v>1836</v>
      </c>
      <c r="AM57" s="7">
        <v>54</v>
      </c>
      <c r="AO57" s="5">
        <f t="shared" si="34"/>
        <v>1842</v>
      </c>
      <c r="AP57" s="6">
        <f t="shared" si="9"/>
        <v>1877</v>
      </c>
      <c r="AQ57" s="9">
        <v>53</v>
      </c>
      <c r="AR57" s="8"/>
      <c r="AS57" s="5">
        <f t="shared" si="35"/>
        <v>1579</v>
      </c>
      <c r="AT57" s="6">
        <f t="shared" si="10"/>
        <v>1609</v>
      </c>
      <c r="AU57" s="7">
        <v>53</v>
      </c>
      <c r="AV57" s="8"/>
      <c r="AW57" s="5">
        <f t="shared" si="36"/>
        <v>1753</v>
      </c>
      <c r="AX57" s="6">
        <f t="shared" si="11"/>
        <v>1786</v>
      </c>
      <c r="AY57" s="7">
        <v>53</v>
      </c>
      <c r="AZ57" s="8"/>
      <c r="BA57" s="5">
        <f t="shared" si="37"/>
        <v>1474</v>
      </c>
      <c r="BB57" s="6">
        <f t="shared" si="12"/>
        <v>1501</v>
      </c>
      <c r="BC57" s="7">
        <v>53</v>
      </c>
      <c r="BD57" s="8"/>
      <c r="BE57" s="5">
        <f t="shared" si="38"/>
        <v>1582</v>
      </c>
      <c r="BF57" s="6">
        <f t="shared" si="13"/>
        <v>1612</v>
      </c>
      <c r="BG57" s="7">
        <v>53</v>
      </c>
      <c r="BI57" s="30">
        <f t="shared" si="39"/>
        <v>1888</v>
      </c>
      <c r="BJ57" s="31">
        <f t="shared" si="14"/>
        <v>1922</v>
      </c>
      <c r="BK57" s="32">
        <v>54</v>
      </c>
      <c r="BL57" s="33">
        <v>10</v>
      </c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30">
        <f t="shared" si="40"/>
        <v>1512</v>
      </c>
      <c r="BZ57" s="31">
        <f t="shared" si="19"/>
        <v>1540</v>
      </c>
      <c r="CA57" s="32">
        <v>54</v>
      </c>
      <c r="CB57" s="33">
        <v>10</v>
      </c>
      <c r="CC57" s="8"/>
      <c r="CD57" s="30">
        <f t="shared" si="41"/>
        <v>1623</v>
      </c>
      <c r="CE57" s="31">
        <f t="shared" si="20"/>
        <v>1652</v>
      </c>
      <c r="CF57" s="32">
        <v>54</v>
      </c>
      <c r="CG57" s="33">
        <v>10</v>
      </c>
    </row>
    <row r="58" spans="1:85" x14ac:dyDescent="0.3">
      <c r="A58" s="5">
        <f t="shared" si="21"/>
        <v>1729</v>
      </c>
      <c r="B58" s="6">
        <f t="shared" si="0"/>
        <v>1760</v>
      </c>
      <c r="C58" s="9">
        <v>55</v>
      </c>
      <c r="D58" s="8"/>
      <c r="E58" s="5">
        <f t="shared" si="22"/>
        <v>1297</v>
      </c>
      <c r="F58" s="6">
        <f t="shared" si="1"/>
        <v>1320</v>
      </c>
      <c r="G58" s="7">
        <v>55</v>
      </c>
      <c r="H58" s="8"/>
      <c r="I58" s="5">
        <f t="shared" si="23"/>
        <v>1594</v>
      </c>
      <c r="J58" s="6">
        <f t="shared" si="5"/>
        <v>1623</v>
      </c>
      <c r="K58" s="7">
        <v>55</v>
      </c>
      <c r="L58" s="8"/>
      <c r="M58" s="5">
        <f t="shared" si="24"/>
        <v>1594</v>
      </c>
      <c r="N58" s="6">
        <f t="shared" si="2"/>
        <v>1622.5</v>
      </c>
      <c r="O58" s="7">
        <v>55</v>
      </c>
      <c r="P58" s="8"/>
      <c r="Q58" s="5">
        <f t="shared" si="25"/>
        <v>1729</v>
      </c>
      <c r="R58" s="6">
        <f t="shared" si="6"/>
        <v>1760</v>
      </c>
      <c r="S58" s="7">
        <v>55</v>
      </c>
      <c r="U58" s="5">
        <f t="shared" si="26"/>
        <v>2107</v>
      </c>
      <c r="V58" s="6">
        <f t="shared" si="27"/>
        <v>2145</v>
      </c>
      <c r="W58" s="9">
        <v>55</v>
      </c>
      <c r="X58" s="8"/>
      <c r="Y58" s="5">
        <f t="shared" si="28"/>
        <v>1648</v>
      </c>
      <c r="Z58" s="6">
        <f t="shared" si="7"/>
        <v>1678</v>
      </c>
      <c r="AA58" s="7">
        <v>55</v>
      </c>
      <c r="AB58" s="8"/>
      <c r="AC58" s="5">
        <f t="shared" si="29"/>
        <v>1945</v>
      </c>
      <c r="AD58" s="6">
        <f t="shared" si="30"/>
        <v>1980</v>
      </c>
      <c r="AE58" s="7">
        <v>55</v>
      </c>
      <c r="AF58" s="8"/>
      <c r="AG58" s="5">
        <f t="shared" si="31"/>
        <v>1648</v>
      </c>
      <c r="AH58" s="6">
        <f t="shared" si="8"/>
        <v>1678</v>
      </c>
      <c r="AI58" s="7">
        <v>55</v>
      </c>
      <c r="AJ58" s="8"/>
      <c r="AK58" s="5">
        <f t="shared" si="32"/>
        <v>1837</v>
      </c>
      <c r="AL58" s="6">
        <f t="shared" si="33"/>
        <v>1870</v>
      </c>
      <c r="AM58" s="7">
        <v>55</v>
      </c>
      <c r="AO58" s="5">
        <f t="shared" si="34"/>
        <v>1878</v>
      </c>
      <c r="AP58" s="6">
        <f t="shared" si="9"/>
        <v>1912</v>
      </c>
      <c r="AQ58" s="9">
        <v>54</v>
      </c>
      <c r="AR58" s="8"/>
      <c r="AS58" s="5">
        <f t="shared" si="35"/>
        <v>1610</v>
      </c>
      <c r="AT58" s="6">
        <f t="shared" si="10"/>
        <v>1639</v>
      </c>
      <c r="AU58" s="7">
        <v>54</v>
      </c>
      <c r="AV58" s="8"/>
      <c r="AW58" s="5">
        <f t="shared" si="36"/>
        <v>1787</v>
      </c>
      <c r="AX58" s="6">
        <f t="shared" si="11"/>
        <v>1820</v>
      </c>
      <c r="AY58" s="7">
        <v>54</v>
      </c>
      <c r="AZ58" s="8"/>
      <c r="BA58" s="5">
        <f t="shared" si="37"/>
        <v>1502</v>
      </c>
      <c r="BB58" s="6">
        <f t="shared" si="12"/>
        <v>1529</v>
      </c>
      <c r="BC58" s="7">
        <v>54</v>
      </c>
      <c r="BD58" s="8"/>
      <c r="BE58" s="5">
        <f t="shared" si="38"/>
        <v>1613</v>
      </c>
      <c r="BF58" s="6">
        <f t="shared" si="13"/>
        <v>1642</v>
      </c>
      <c r="BG58" s="7">
        <v>54</v>
      </c>
      <c r="BI58" s="30">
        <f t="shared" si="39"/>
        <v>1923</v>
      </c>
      <c r="BJ58" s="31">
        <f t="shared" si="14"/>
        <v>1957</v>
      </c>
      <c r="BK58" s="32">
        <v>55</v>
      </c>
      <c r="BL58" s="33">
        <v>10</v>
      </c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30">
        <f t="shared" si="40"/>
        <v>1541</v>
      </c>
      <c r="BZ58" s="31">
        <f t="shared" si="19"/>
        <v>1568</v>
      </c>
      <c r="CA58" s="32">
        <v>55</v>
      </c>
      <c r="CB58" s="33">
        <v>10</v>
      </c>
      <c r="CC58" s="8"/>
      <c r="CD58" s="30">
        <f t="shared" si="41"/>
        <v>1653</v>
      </c>
      <c r="CE58" s="31">
        <f t="shared" si="20"/>
        <v>1682</v>
      </c>
      <c r="CF58" s="32">
        <v>55</v>
      </c>
      <c r="CG58" s="33">
        <v>10</v>
      </c>
    </row>
    <row r="59" spans="1:85" x14ac:dyDescent="0.3">
      <c r="A59" s="5">
        <f t="shared" si="21"/>
        <v>1761</v>
      </c>
      <c r="B59" s="6">
        <f t="shared" si="0"/>
        <v>1792</v>
      </c>
      <c r="C59" s="9">
        <v>56</v>
      </c>
      <c r="D59" s="8"/>
      <c r="E59" s="5">
        <f t="shared" si="22"/>
        <v>1321</v>
      </c>
      <c r="F59" s="6">
        <f t="shared" si="1"/>
        <v>1344</v>
      </c>
      <c r="G59" s="7">
        <v>56</v>
      </c>
      <c r="H59" s="8"/>
      <c r="I59" s="5">
        <f t="shared" si="23"/>
        <v>1624</v>
      </c>
      <c r="J59" s="6">
        <f t="shared" si="5"/>
        <v>1652</v>
      </c>
      <c r="K59" s="7">
        <v>56</v>
      </c>
      <c r="L59" s="8"/>
      <c r="M59" s="5">
        <f t="shared" si="24"/>
        <v>1623.5</v>
      </c>
      <c r="N59" s="6">
        <f t="shared" si="2"/>
        <v>1652</v>
      </c>
      <c r="O59" s="7">
        <v>56</v>
      </c>
      <c r="P59" s="8"/>
      <c r="Q59" s="5">
        <f t="shared" si="25"/>
        <v>1761</v>
      </c>
      <c r="R59" s="6">
        <f t="shared" si="6"/>
        <v>1792</v>
      </c>
      <c r="S59" s="7">
        <v>56</v>
      </c>
      <c r="U59" s="5">
        <f t="shared" si="26"/>
        <v>2146</v>
      </c>
      <c r="V59" s="6">
        <f t="shared" si="27"/>
        <v>2184</v>
      </c>
      <c r="W59" s="9">
        <v>56</v>
      </c>
      <c r="X59" s="8"/>
      <c r="Y59" s="5">
        <f t="shared" si="28"/>
        <v>1679</v>
      </c>
      <c r="Z59" s="6">
        <f t="shared" si="7"/>
        <v>1708</v>
      </c>
      <c r="AA59" s="7">
        <v>56</v>
      </c>
      <c r="AB59" s="8"/>
      <c r="AC59" s="5">
        <f t="shared" si="29"/>
        <v>1981</v>
      </c>
      <c r="AD59" s="6">
        <f t="shared" si="30"/>
        <v>2016</v>
      </c>
      <c r="AE59" s="7">
        <v>56</v>
      </c>
      <c r="AF59" s="8"/>
      <c r="AG59" s="5">
        <f t="shared" si="31"/>
        <v>1679</v>
      </c>
      <c r="AH59" s="6">
        <f t="shared" si="8"/>
        <v>1708</v>
      </c>
      <c r="AI59" s="7">
        <v>56</v>
      </c>
      <c r="AJ59" s="8"/>
      <c r="AK59" s="5">
        <f t="shared" si="32"/>
        <v>1871</v>
      </c>
      <c r="AL59" s="6">
        <f t="shared" si="33"/>
        <v>1904</v>
      </c>
      <c r="AM59" s="7">
        <v>56</v>
      </c>
      <c r="AO59" s="5">
        <f t="shared" si="34"/>
        <v>1913</v>
      </c>
      <c r="AP59" s="6">
        <f t="shared" si="9"/>
        <v>1948</v>
      </c>
      <c r="AQ59" s="9">
        <v>55</v>
      </c>
      <c r="AR59" s="8"/>
      <c r="AS59" s="5">
        <f t="shared" si="35"/>
        <v>1640</v>
      </c>
      <c r="AT59" s="6">
        <f t="shared" si="10"/>
        <v>1669</v>
      </c>
      <c r="AU59" s="7">
        <v>55</v>
      </c>
      <c r="AV59" s="8"/>
      <c r="AW59" s="5">
        <f t="shared" si="36"/>
        <v>1821</v>
      </c>
      <c r="AX59" s="6">
        <f t="shared" si="11"/>
        <v>1854</v>
      </c>
      <c r="AY59" s="7">
        <v>55</v>
      </c>
      <c r="AZ59" s="8"/>
      <c r="BA59" s="5">
        <f t="shared" si="37"/>
        <v>1530</v>
      </c>
      <c r="BB59" s="6">
        <f t="shared" si="12"/>
        <v>1558</v>
      </c>
      <c r="BC59" s="7">
        <v>55</v>
      </c>
      <c r="BD59" s="8"/>
      <c r="BE59" s="5">
        <f t="shared" si="38"/>
        <v>1643</v>
      </c>
      <c r="BF59" s="6">
        <f t="shared" si="13"/>
        <v>1673</v>
      </c>
      <c r="BG59" s="7">
        <v>55</v>
      </c>
      <c r="BI59" s="30">
        <f t="shared" si="39"/>
        <v>1958</v>
      </c>
      <c r="BJ59" s="31">
        <f t="shared" si="14"/>
        <v>1993</v>
      </c>
      <c r="BK59" s="32">
        <v>56</v>
      </c>
      <c r="BL59" s="33">
        <v>10</v>
      </c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30">
        <f t="shared" si="40"/>
        <v>1569</v>
      </c>
      <c r="BZ59" s="31">
        <f t="shared" si="19"/>
        <v>1596</v>
      </c>
      <c r="CA59" s="32">
        <v>56</v>
      </c>
      <c r="CB59" s="33">
        <v>10</v>
      </c>
      <c r="CC59" s="8"/>
      <c r="CD59" s="30">
        <f t="shared" si="41"/>
        <v>1683</v>
      </c>
      <c r="CE59" s="31">
        <f t="shared" si="20"/>
        <v>1713</v>
      </c>
      <c r="CF59" s="32">
        <v>56</v>
      </c>
      <c r="CG59" s="33">
        <v>10</v>
      </c>
    </row>
    <row r="60" spans="1:85" x14ac:dyDescent="0.3">
      <c r="A60" s="5">
        <f t="shared" si="21"/>
        <v>1793</v>
      </c>
      <c r="B60" s="6">
        <f t="shared" si="0"/>
        <v>1824</v>
      </c>
      <c r="C60" s="9">
        <v>57</v>
      </c>
      <c r="D60" s="8"/>
      <c r="E60" s="5">
        <f t="shared" si="22"/>
        <v>1345</v>
      </c>
      <c r="F60" s="6">
        <f t="shared" si="1"/>
        <v>1368</v>
      </c>
      <c r="G60" s="7">
        <v>57</v>
      </c>
      <c r="H60" s="8"/>
      <c r="I60" s="5">
        <f t="shared" si="23"/>
        <v>1653</v>
      </c>
      <c r="J60" s="6">
        <f t="shared" si="5"/>
        <v>1682</v>
      </c>
      <c r="K60" s="7">
        <v>57</v>
      </c>
      <c r="L60" s="8"/>
      <c r="M60" s="5">
        <f t="shared" si="24"/>
        <v>1653</v>
      </c>
      <c r="N60" s="6">
        <f t="shared" si="2"/>
        <v>1681.5</v>
      </c>
      <c r="O60" s="7">
        <v>57</v>
      </c>
      <c r="P60" s="8"/>
      <c r="Q60" s="5">
        <f t="shared" si="25"/>
        <v>1793</v>
      </c>
      <c r="R60" s="6">
        <f t="shared" si="6"/>
        <v>1824</v>
      </c>
      <c r="S60" s="7">
        <v>57</v>
      </c>
      <c r="U60" s="5">
        <f t="shared" si="26"/>
        <v>2185</v>
      </c>
      <c r="V60" s="6">
        <f t="shared" si="27"/>
        <v>2223</v>
      </c>
      <c r="W60" s="9">
        <v>57</v>
      </c>
      <c r="X60" s="8"/>
      <c r="Y60" s="5">
        <f t="shared" si="28"/>
        <v>1709</v>
      </c>
      <c r="Z60" s="6">
        <f t="shared" si="7"/>
        <v>1739</v>
      </c>
      <c r="AA60" s="7">
        <v>57</v>
      </c>
      <c r="AB60" s="8"/>
      <c r="AC60" s="5">
        <f t="shared" si="29"/>
        <v>2017</v>
      </c>
      <c r="AD60" s="6">
        <f t="shared" si="30"/>
        <v>2052</v>
      </c>
      <c r="AE60" s="7">
        <v>57</v>
      </c>
      <c r="AF60" s="8"/>
      <c r="AG60" s="5">
        <f t="shared" si="31"/>
        <v>1709</v>
      </c>
      <c r="AH60" s="6">
        <f t="shared" si="8"/>
        <v>1739</v>
      </c>
      <c r="AI60" s="7">
        <v>57</v>
      </c>
      <c r="AJ60" s="8"/>
      <c r="AK60" s="5">
        <f t="shared" si="32"/>
        <v>1905</v>
      </c>
      <c r="AL60" s="6">
        <f t="shared" si="33"/>
        <v>1938</v>
      </c>
      <c r="AM60" s="7">
        <v>57</v>
      </c>
      <c r="AO60" s="5">
        <f t="shared" si="34"/>
        <v>1949</v>
      </c>
      <c r="AP60" s="6">
        <f t="shared" si="9"/>
        <v>1983</v>
      </c>
      <c r="AQ60" s="9">
        <v>56</v>
      </c>
      <c r="AR60" s="8"/>
      <c r="AS60" s="5">
        <f t="shared" si="35"/>
        <v>1670</v>
      </c>
      <c r="AT60" s="6">
        <f t="shared" si="10"/>
        <v>1700</v>
      </c>
      <c r="AU60" s="7">
        <v>56</v>
      </c>
      <c r="AV60" s="8"/>
      <c r="AW60" s="5">
        <f t="shared" si="36"/>
        <v>1855</v>
      </c>
      <c r="AX60" s="6">
        <f t="shared" si="11"/>
        <v>1887</v>
      </c>
      <c r="AY60" s="7">
        <v>56</v>
      </c>
      <c r="AZ60" s="8"/>
      <c r="BA60" s="5">
        <f t="shared" si="37"/>
        <v>1559</v>
      </c>
      <c r="BB60" s="6">
        <f t="shared" si="12"/>
        <v>1586</v>
      </c>
      <c r="BC60" s="7">
        <v>56</v>
      </c>
      <c r="BD60" s="8"/>
      <c r="BE60" s="5">
        <f t="shared" si="38"/>
        <v>1674</v>
      </c>
      <c r="BF60" s="6">
        <f t="shared" si="13"/>
        <v>1703</v>
      </c>
      <c r="BG60" s="7">
        <v>56</v>
      </c>
      <c r="BI60" s="30">
        <f t="shared" si="39"/>
        <v>1994</v>
      </c>
      <c r="BJ60" s="31">
        <f t="shared" si="14"/>
        <v>2028</v>
      </c>
      <c r="BK60" s="32">
        <v>57</v>
      </c>
      <c r="BL60" s="33">
        <v>10</v>
      </c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30">
        <f t="shared" si="40"/>
        <v>1597</v>
      </c>
      <c r="BZ60" s="31">
        <f t="shared" si="19"/>
        <v>1625</v>
      </c>
      <c r="CA60" s="32">
        <v>57</v>
      </c>
      <c r="CB60" s="33">
        <v>10</v>
      </c>
      <c r="CC60" s="8"/>
      <c r="CD60" s="30">
        <f t="shared" si="41"/>
        <v>1714</v>
      </c>
      <c r="CE60" s="31">
        <f t="shared" si="20"/>
        <v>1743</v>
      </c>
      <c r="CF60" s="32">
        <v>57</v>
      </c>
      <c r="CG60" s="33">
        <v>10</v>
      </c>
    </row>
    <row r="61" spans="1:85" x14ac:dyDescent="0.3">
      <c r="A61" s="5">
        <f t="shared" si="21"/>
        <v>1825</v>
      </c>
      <c r="B61" s="6">
        <f t="shared" si="0"/>
        <v>1856</v>
      </c>
      <c r="C61" s="9">
        <v>58</v>
      </c>
      <c r="D61" s="8"/>
      <c r="E61" s="5">
        <f t="shared" si="22"/>
        <v>1369</v>
      </c>
      <c r="F61" s="6">
        <f t="shared" si="1"/>
        <v>1392</v>
      </c>
      <c r="G61" s="7">
        <v>58</v>
      </c>
      <c r="H61" s="8"/>
      <c r="I61" s="5">
        <f t="shared" si="23"/>
        <v>1683</v>
      </c>
      <c r="J61" s="6">
        <f t="shared" si="5"/>
        <v>1711</v>
      </c>
      <c r="K61" s="7">
        <v>58</v>
      </c>
      <c r="L61" s="8"/>
      <c r="M61" s="5">
        <f t="shared" si="24"/>
        <v>1682.5</v>
      </c>
      <c r="N61" s="6">
        <f t="shared" si="2"/>
        <v>1711</v>
      </c>
      <c r="O61" s="7">
        <v>58</v>
      </c>
      <c r="P61" s="8"/>
      <c r="Q61" s="5">
        <f t="shared" si="25"/>
        <v>1825</v>
      </c>
      <c r="R61" s="6">
        <f t="shared" si="6"/>
        <v>1856</v>
      </c>
      <c r="S61" s="7">
        <v>58</v>
      </c>
      <c r="U61" s="5">
        <f t="shared" si="26"/>
        <v>2224</v>
      </c>
      <c r="V61" s="6">
        <f t="shared" si="27"/>
        <v>2262</v>
      </c>
      <c r="W61" s="9">
        <v>58</v>
      </c>
      <c r="X61" s="8"/>
      <c r="Y61" s="5">
        <f t="shared" si="28"/>
        <v>1740</v>
      </c>
      <c r="Z61" s="6">
        <f t="shared" si="7"/>
        <v>1769</v>
      </c>
      <c r="AA61" s="7">
        <v>58</v>
      </c>
      <c r="AB61" s="8"/>
      <c r="AC61" s="5">
        <f t="shared" si="29"/>
        <v>2053</v>
      </c>
      <c r="AD61" s="6">
        <f t="shared" si="30"/>
        <v>2088</v>
      </c>
      <c r="AE61" s="7">
        <v>58</v>
      </c>
      <c r="AF61" s="8"/>
      <c r="AG61" s="5">
        <f t="shared" si="31"/>
        <v>1740</v>
      </c>
      <c r="AH61" s="6">
        <f t="shared" si="8"/>
        <v>1769</v>
      </c>
      <c r="AI61" s="7">
        <v>58</v>
      </c>
      <c r="AJ61" s="8"/>
      <c r="AK61" s="5">
        <f t="shared" si="32"/>
        <v>1939</v>
      </c>
      <c r="AL61" s="6">
        <f t="shared" si="33"/>
        <v>1972</v>
      </c>
      <c r="AM61" s="7">
        <v>58</v>
      </c>
      <c r="AO61" s="5">
        <f t="shared" si="34"/>
        <v>1984</v>
      </c>
      <c r="AP61" s="6">
        <f t="shared" si="9"/>
        <v>2018</v>
      </c>
      <c r="AQ61" s="9">
        <v>57</v>
      </c>
      <c r="AR61" s="8"/>
      <c r="AS61" s="5">
        <f t="shared" si="35"/>
        <v>1701</v>
      </c>
      <c r="AT61" s="6">
        <f t="shared" si="10"/>
        <v>1730</v>
      </c>
      <c r="AU61" s="7">
        <v>57</v>
      </c>
      <c r="AV61" s="8"/>
      <c r="AW61" s="5">
        <f t="shared" si="36"/>
        <v>1888</v>
      </c>
      <c r="AX61" s="6">
        <f t="shared" si="11"/>
        <v>1921</v>
      </c>
      <c r="AY61" s="7">
        <v>57</v>
      </c>
      <c r="AZ61" s="8"/>
      <c r="BA61" s="5">
        <f t="shared" si="37"/>
        <v>1587</v>
      </c>
      <c r="BB61" s="6">
        <f t="shared" si="12"/>
        <v>1614</v>
      </c>
      <c r="BC61" s="7">
        <v>57</v>
      </c>
      <c r="BD61" s="8"/>
      <c r="BE61" s="5">
        <f t="shared" si="38"/>
        <v>1704</v>
      </c>
      <c r="BF61" s="6">
        <f t="shared" si="13"/>
        <v>1733</v>
      </c>
      <c r="BG61" s="7">
        <v>57</v>
      </c>
      <c r="BI61" s="30">
        <f t="shared" si="39"/>
        <v>2029</v>
      </c>
      <c r="BJ61" s="31">
        <f t="shared" si="14"/>
        <v>2064</v>
      </c>
      <c r="BK61" s="32">
        <v>58</v>
      </c>
      <c r="BL61" s="33">
        <v>10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30">
        <f t="shared" si="40"/>
        <v>1626</v>
      </c>
      <c r="BZ61" s="31">
        <f t="shared" si="19"/>
        <v>1653</v>
      </c>
      <c r="CA61" s="32">
        <v>58</v>
      </c>
      <c r="CB61" s="33">
        <v>10</v>
      </c>
      <c r="CC61" s="8"/>
      <c r="CD61" s="30">
        <f t="shared" si="41"/>
        <v>1744</v>
      </c>
      <c r="CE61" s="31">
        <f t="shared" si="20"/>
        <v>1774</v>
      </c>
      <c r="CF61" s="32">
        <v>58</v>
      </c>
      <c r="CG61" s="33">
        <v>10</v>
      </c>
    </row>
    <row r="62" spans="1:85" x14ac:dyDescent="0.3">
      <c r="A62" s="5">
        <f t="shared" si="21"/>
        <v>1857</v>
      </c>
      <c r="B62" s="6">
        <f t="shared" si="0"/>
        <v>1888</v>
      </c>
      <c r="C62" s="9">
        <v>59</v>
      </c>
      <c r="D62" s="8"/>
      <c r="E62" s="5">
        <f t="shared" si="22"/>
        <v>1393</v>
      </c>
      <c r="F62" s="6">
        <f t="shared" si="1"/>
        <v>1416</v>
      </c>
      <c r="G62" s="7">
        <v>59</v>
      </c>
      <c r="H62" s="8"/>
      <c r="I62" s="5">
        <f t="shared" si="23"/>
        <v>1712</v>
      </c>
      <c r="J62" s="6">
        <f t="shared" si="5"/>
        <v>1741</v>
      </c>
      <c r="K62" s="7">
        <v>59</v>
      </c>
      <c r="L62" s="8"/>
      <c r="M62" s="5">
        <f t="shared" si="24"/>
        <v>1712</v>
      </c>
      <c r="N62" s="6">
        <f t="shared" si="2"/>
        <v>1740.5</v>
      </c>
      <c r="O62" s="7">
        <v>59</v>
      </c>
      <c r="P62" s="8"/>
      <c r="Q62" s="5">
        <f t="shared" si="25"/>
        <v>1857</v>
      </c>
      <c r="R62" s="6">
        <f t="shared" si="6"/>
        <v>1888</v>
      </c>
      <c r="S62" s="7">
        <v>59</v>
      </c>
      <c r="U62" s="5">
        <f t="shared" si="26"/>
        <v>2263</v>
      </c>
      <c r="V62" s="6">
        <f t="shared" si="27"/>
        <v>2301</v>
      </c>
      <c r="W62" s="9">
        <v>59</v>
      </c>
      <c r="X62" s="8"/>
      <c r="Y62" s="5">
        <f t="shared" si="28"/>
        <v>1770</v>
      </c>
      <c r="Z62" s="6">
        <f t="shared" si="7"/>
        <v>1800</v>
      </c>
      <c r="AA62" s="7">
        <v>59</v>
      </c>
      <c r="AB62" s="8"/>
      <c r="AC62" s="5">
        <f t="shared" si="29"/>
        <v>2089</v>
      </c>
      <c r="AD62" s="6">
        <f t="shared" si="30"/>
        <v>2124</v>
      </c>
      <c r="AE62" s="7">
        <v>59</v>
      </c>
      <c r="AF62" s="8"/>
      <c r="AG62" s="5">
        <f t="shared" si="31"/>
        <v>1770</v>
      </c>
      <c r="AH62" s="6">
        <f t="shared" si="8"/>
        <v>1800</v>
      </c>
      <c r="AI62" s="7">
        <v>59</v>
      </c>
      <c r="AJ62" s="8"/>
      <c r="AK62" s="5">
        <f t="shared" si="32"/>
        <v>1973</v>
      </c>
      <c r="AL62" s="6">
        <f t="shared" si="33"/>
        <v>2006</v>
      </c>
      <c r="AM62" s="7">
        <v>59</v>
      </c>
      <c r="AO62" s="5">
        <f t="shared" si="34"/>
        <v>2019</v>
      </c>
      <c r="AP62" s="6">
        <f t="shared" si="9"/>
        <v>2054</v>
      </c>
      <c r="AQ62" s="9">
        <v>58</v>
      </c>
      <c r="AR62" s="8"/>
      <c r="AS62" s="5">
        <f t="shared" si="35"/>
        <v>1731</v>
      </c>
      <c r="AT62" s="6">
        <f t="shared" si="10"/>
        <v>1760</v>
      </c>
      <c r="AU62" s="7">
        <v>58</v>
      </c>
      <c r="AV62" s="8"/>
      <c r="AW62" s="5">
        <f t="shared" si="36"/>
        <v>1922</v>
      </c>
      <c r="AX62" s="6">
        <f t="shared" si="11"/>
        <v>1955</v>
      </c>
      <c r="AY62" s="7">
        <v>58</v>
      </c>
      <c r="AZ62" s="8"/>
      <c r="BA62" s="5">
        <f t="shared" si="37"/>
        <v>1615</v>
      </c>
      <c r="BB62" s="6">
        <f t="shared" si="12"/>
        <v>1643</v>
      </c>
      <c r="BC62" s="7">
        <v>58</v>
      </c>
      <c r="BD62" s="8"/>
      <c r="BE62" s="5">
        <f t="shared" si="38"/>
        <v>1734</v>
      </c>
      <c r="BF62" s="6">
        <f t="shared" si="13"/>
        <v>1764</v>
      </c>
      <c r="BG62" s="7">
        <v>58</v>
      </c>
      <c r="BI62" s="30">
        <f t="shared" si="39"/>
        <v>2065</v>
      </c>
      <c r="BJ62" s="31">
        <f t="shared" si="14"/>
        <v>2099</v>
      </c>
      <c r="BK62" s="32">
        <v>59</v>
      </c>
      <c r="BL62" s="33">
        <v>10</v>
      </c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30">
        <f t="shared" si="40"/>
        <v>1654</v>
      </c>
      <c r="BZ62" s="31">
        <f t="shared" si="19"/>
        <v>1681</v>
      </c>
      <c r="CA62" s="32">
        <v>59</v>
      </c>
      <c r="CB62" s="33">
        <v>10</v>
      </c>
      <c r="CC62" s="8"/>
      <c r="CD62" s="30">
        <f t="shared" si="41"/>
        <v>1775</v>
      </c>
      <c r="CE62" s="31">
        <f t="shared" si="20"/>
        <v>1804</v>
      </c>
      <c r="CF62" s="32">
        <v>59</v>
      </c>
      <c r="CG62" s="33">
        <v>10</v>
      </c>
    </row>
    <row r="63" spans="1:85" x14ac:dyDescent="0.3">
      <c r="A63" s="5">
        <f t="shared" si="21"/>
        <v>1889</v>
      </c>
      <c r="B63" s="6">
        <f t="shared" si="0"/>
        <v>1920</v>
      </c>
      <c r="C63" s="9">
        <v>60</v>
      </c>
      <c r="D63" s="8"/>
      <c r="E63" s="5">
        <f t="shared" si="22"/>
        <v>1417</v>
      </c>
      <c r="F63" s="6">
        <f t="shared" si="1"/>
        <v>1440</v>
      </c>
      <c r="G63" s="7">
        <v>60</v>
      </c>
      <c r="H63" s="8"/>
      <c r="I63" s="5">
        <f t="shared" si="23"/>
        <v>1742</v>
      </c>
      <c r="J63" s="6">
        <f t="shared" si="5"/>
        <v>1770</v>
      </c>
      <c r="K63" s="7">
        <v>60</v>
      </c>
      <c r="L63" s="8"/>
      <c r="M63" s="5">
        <f t="shared" si="24"/>
        <v>1741.5</v>
      </c>
      <c r="N63" s="6">
        <f t="shared" si="2"/>
        <v>1770</v>
      </c>
      <c r="O63" s="7">
        <v>60</v>
      </c>
      <c r="P63" s="8"/>
      <c r="Q63" s="5">
        <f t="shared" si="25"/>
        <v>1889</v>
      </c>
      <c r="R63" s="6">
        <f t="shared" si="6"/>
        <v>1920</v>
      </c>
      <c r="S63" s="7">
        <v>60</v>
      </c>
      <c r="U63" s="5">
        <f t="shared" si="26"/>
        <v>2302</v>
      </c>
      <c r="V63" s="6">
        <f t="shared" si="27"/>
        <v>2340</v>
      </c>
      <c r="W63" s="9">
        <v>60</v>
      </c>
      <c r="X63" s="8"/>
      <c r="Y63" s="5">
        <f t="shared" si="28"/>
        <v>1801</v>
      </c>
      <c r="Z63" s="6">
        <f t="shared" si="7"/>
        <v>1830</v>
      </c>
      <c r="AA63" s="7">
        <v>60</v>
      </c>
      <c r="AB63" s="8"/>
      <c r="AC63" s="5">
        <f t="shared" si="29"/>
        <v>2125</v>
      </c>
      <c r="AD63" s="6">
        <f t="shared" si="30"/>
        <v>2160</v>
      </c>
      <c r="AE63" s="7">
        <v>60</v>
      </c>
      <c r="AF63" s="8"/>
      <c r="AG63" s="5">
        <f t="shared" si="31"/>
        <v>1801</v>
      </c>
      <c r="AH63" s="6">
        <f t="shared" si="8"/>
        <v>1830</v>
      </c>
      <c r="AI63" s="7">
        <v>60</v>
      </c>
      <c r="AJ63" s="8"/>
      <c r="AK63" s="5">
        <f t="shared" si="32"/>
        <v>2007</v>
      </c>
      <c r="AL63" s="6">
        <f t="shared" si="33"/>
        <v>2040</v>
      </c>
      <c r="AM63" s="7">
        <v>60</v>
      </c>
      <c r="AO63" s="5">
        <f t="shared" si="34"/>
        <v>2055</v>
      </c>
      <c r="AP63" s="6">
        <f t="shared" si="9"/>
        <v>2089</v>
      </c>
      <c r="AQ63" s="9">
        <v>59</v>
      </c>
      <c r="AR63" s="8"/>
      <c r="AS63" s="5">
        <f t="shared" si="35"/>
        <v>1761</v>
      </c>
      <c r="AT63" s="6">
        <f t="shared" si="10"/>
        <v>1791</v>
      </c>
      <c r="AU63" s="7">
        <v>59</v>
      </c>
      <c r="AV63" s="8"/>
      <c r="AW63" s="5">
        <f t="shared" si="36"/>
        <v>1956</v>
      </c>
      <c r="AX63" s="6">
        <f t="shared" si="11"/>
        <v>1988</v>
      </c>
      <c r="AY63" s="7">
        <v>59</v>
      </c>
      <c r="AZ63" s="8"/>
      <c r="BA63" s="5">
        <f t="shared" si="37"/>
        <v>1644</v>
      </c>
      <c r="BB63" s="6">
        <f t="shared" si="12"/>
        <v>1671</v>
      </c>
      <c r="BC63" s="7">
        <v>59</v>
      </c>
      <c r="BD63" s="8"/>
      <c r="BE63" s="5">
        <f t="shared" si="38"/>
        <v>1765</v>
      </c>
      <c r="BF63" s="6">
        <f t="shared" si="13"/>
        <v>1794</v>
      </c>
      <c r="BG63" s="7">
        <v>59</v>
      </c>
      <c r="BI63" s="30">
        <f t="shared" si="39"/>
        <v>2100</v>
      </c>
      <c r="BJ63" s="31">
        <f t="shared" si="14"/>
        <v>2135</v>
      </c>
      <c r="BK63" s="32">
        <v>60</v>
      </c>
      <c r="BL63" s="33">
        <v>10</v>
      </c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30">
        <f t="shared" si="40"/>
        <v>1682</v>
      </c>
      <c r="BZ63" s="31">
        <f t="shared" si="19"/>
        <v>1710</v>
      </c>
      <c r="CA63" s="32">
        <v>60</v>
      </c>
      <c r="CB63" s="33">
        <v>10</v>
      </c>
      <c r="CC63" s="8"/>
      <c r="CD63" s="30">
        <f t="shared" si="41"/>
        <v>1805</v>
      </c>
      <c r="CE63" s="31">
        <f t="shared" si="20"/>
        <v>1835</v>
      </c>
      <c r="CF63" s="32">
        <v>60</v>
      </c>
      <c r="CG63" s="33">
        <v>10</v>
      </c>
    </row>
    <row r="64" spans="1:85" x14ac:dyDescent="0.3">
      <c r="A64" s="5">
        <f t="shared" si="21"/>
        <v>1921</v>
      </c>
      <c r="B64" s="6">
        <f t="shared" si="0"/>
        <v>1952</v>
      </c>
      <c r="C64" s="9">
        <v>61</v>
      </c>
      <c r="D64" s="8"/>
      <c r="E64" s="5">
        <f t="shared" si="22"/>
        <v>1441</v>
      </c>
      <c r="F64" s="6">
        <f t="shared" si="1"/>
        <v>1464</v>
      </c>
      <c r="G64" s="7">
        <v>61</v>
      </c>
      <c r="H64" s="8"/>
      <c r="I64" s="5">
        <f t="shared" si="23"/>
        <v>1771</v>
      </c>
      <c r="J64" s="6">
        <f t="shared" si="5"/>
        <v>1800</v>
      </c>
      <c r="K64" s="7">
        <v>61</v>
      </c>
      <c r="L64" s="8"/>
      <c r="M64" s="5">
        <f t="shared" si="24"/>
        <v>1771</v>
      </c>
      <c r="N64" s="6">
        <f t="shared" si="2"/>
        <v>1799.5</v>
      </c>
      <c r="O64" s="7">
        <v>61</v>
      </c>
      <c r="P64" s="8"/>
      <c r="Q64" s="5">
        <f t="shared" si="25"/>
        <v>1921</v>
      </c>
      <c r="R64" s="6">
        <f t="shared" si="6"/>
        <v>1952</v>
      </c>
      <c r="S64" s="7">
        <v>61</v>
      </c>
      <c r="U64" s="5">
        <f t="shared" si="26"/>
        <v>2341</v>
      </c>
      <c r="V64" s="6">
        <f t="shared" si="27"/>
        <v>2379</v>
      </c>
      <c r="W64" s="9">
        <v>61</v>
      </c>
      <c r="X64" s="8"/>
      <c r="Y64" s="5">
        <f t="shared" si="28"/>
        <v>1831</v>
      </c>
      <c r="Z64" s="6">
        <f t="shared" si="7"/>
        <v>1861</v>
      </c>
      <c r="AA64" s="7">
        <v>61</v>
      </c>
      <c r="AB64" s="8"/>
      <c r="AC64" s="5">
        <f t="shared" si="29"/>
        <v>2161</v>
      </c>
      <c r="AD64" s="6">
        <f t="shared" si="30"/>
        <v>2196</v>
      </c>
      <c r="AE64" s="7">
        <v>61</v>
      </c>
      <c r="AF64" s="8"/>
      <c r="AG64" s="5">
        <f t="shared" si="31"/>
        <v>1831</v>
      </c>
      <c r="AH64" s="6">
        <f t="shared" si="8"/>
        <v>1861</v>
      </c>
      <c r="AI64" s="7">
        <v>61</v>
      </c>
      <c r="AJ64" s="8"/>
      <c r="AK64" s="5">
        <f t="shared" si="32"/>
        <v>2041</v>
      </c>
      <c r="AL64" s="6">
        <f t="shared" si="33"/>
        <v>2074</v>
      </c>
      <c r="AM64" s="7">
        <v>61</v>
      </c>
      <c r="AO64" s="5">
        <f t="shared" si="34"/>
        <v>2090</v>
      </c>
      <c r="AP64" s="6">
        <f t="shared" si="9"/>
        <v>2125</v>
      </c>
      <c r="AQ64" s="9">
        <v>60</v>
      </c>
      <c r="AR64" s="8"/>
      <c r="AS64" s="5">
        <f t="shared" si="35"/>
        <v>1792</v>
      </c>
      <c r="AT64" s="6">
        <f t="shared" si="10"/>
        <v>1821</v>
      </c>
      <c r="AU64" s="7">
        <v>60</v>
      </c>
      <c r="AV64" s="8"/>
      <c r="AW64" s="5">
        <f t="shared" si="36"/>
        <v>1989</v>
      </c>
      <c r="AX64" s="6">
        <f t="shared" si="11"/>
        <v>2022</v>
      </c>
      <c r="AY64" s="7">
        <v>60</v>
      </c>
      <c r="AZ64" s="8"/>
      <c r="BA64" s="5">
        <f t="shared" si="37"/>
        <v>1672</v>
      </c>
      <c r="BB64" s="6">
        <f t="shared" si="12"/>
        <v>1699</v>
      </c>
      <c r="BC64" s="7">
        <v>60</v>
      </c>
      <c r="BD64" s="8"/>
      <c r="BE64" s="5">
        <f t="shared" si="38"/>
        <v>1795</v>
      </c>
      <c r="BF64" s="6">
        <f t="shared" si="13"/>
        <v>1825</v>
      </c>
      <c r="BG64" s="7">
        <v>60</v>
      </c>
      <c r="BI64" s="30">
        <f t="shared" si="39"/>
        <v>2136</v>
      </c>
      <c r="BJ64" s="31">
        <f t="shared" si="14"/>
        <v>2170</v>
      </c>
      <c r="BK64" s="32">
        <v>61</v>
      </c>
      <c r="BL64" s="33">
        <v>10</v>
      </c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30">
        <f t="shared" si="40"/>
        <v>1711</v>
      </c>
      <c r="BZ64" s="31">
        <f t="shared" si="19"/>
        <v>1738</v>
      </c>
      <c r="CA64" s="32">
        <v>61</v>
      </c>
      <c r="CB64" s="33">
        <v>10</v>
      </c>
      <c r="CC64" s="8"/>
      <c r="CD64" s="30">
        <f t="shared" si="41"/>
        <v>1836</v>
      </c>
      <c r="CE64" s="31">
        <f t="shared" si="20"/>
        <v>1865</v>
      </c>
      <c r="CF64" s="32">
        <v>61</v>
      </c>
      <c r="CG64" s="33">
        <v>10</v>
      </c>
    </row>
    <row r="65" spans="1:85" x14ac:dyDescent="0.3">
      <c r="A65" s="5">
        <f t="shared" si="21"/>
        <v>1953</v>
      </c>
      <c r="B65" s="6">
        <f t="shared" si="0"/>
        <v>1984</v>
      </c>
      <c r="C65" s="9">
        <v>62</v>
      </c>
      <c r="D65" s="8"/>
      <c r="E65" s="5">
        <f t="shared" si="22"/>
        <v>1465</v>
      </c>
      <c r="F65" s="6">
        <f t="shared" si="1"/>
        <v>1488</v>
      </c>
      <c r="G65" s="7">
        <v>62</v>
      </c>
      <c r="H65" s="8"/>
      <c r="I65" s="5">
        <f t="shared" si="23"/>
        <v>1801</v>
      </c>
      <c r="J65" s="6">
        <f t="shared" si="5"/>
        <v>1829</v>
      </c>
      <c r="K65" s="7">
        <v>62</v>
      </c>
      <c r="L65" s="8"/>
      <c r="M65" s="5">
        <f t="shared" si="24"/>
        <v>1800.5</v>
      </c>
      <c r="N65" s="6">
        <f t="shared" si="2"/>
        <v>1829</v>
      </c>
      <c r="O65" s="7">
        <v>62</v>
      </c>
      <c r="P65" s="8"/>
      <c r="Q65" s="5">
        <f t="shared" si="25"/>
        <v>1953</v>
      </c>
      <c r="R65" s="6">
        <f t="shared" si="6"/>
        <v>1984</v>
      </c>
      <c r="S65" s="7">
        <v>62</v>
      </c>
      <c r="U65" s="5">
        <f t="shared" si="26"/>
        <v>2380</v>
      </c>
      <c r="V65" s="6">
        <f t="shared" si="27"/>
        <v>2418</v>
      </c>
      <c r="W65" s="9">
        <v>62</v>
      </c>
      <c r="X65" s="8"/>
      <c r="Y65" s="5">
        <f t="shared" si="28"/>
        <v>1862</v>
      </c>
      <c r="Z65" s="6">
        <f t="shared" si="7"/>
        <v>1891</v>
      </c>
      <c r="AA65" s="7">
        <v>62</v>
      </c>
      <c r="AB65" s="8"/>
      <c r="AC65" s="5">
        <f t="shared" si="29"/>
        <v>2197</v>
      </c>
      <c r="AD65" s="6">
        <f t="shared" si="30"/>
        <v>2232</v>
      </c>
      <c r="AE65" s="7">
        <v>62</v>
      </c>
      <c r="AF65" s="8"/>
      <c r="AG65" s="5">
        <f t="shared" si="31"/>
        <v>1862</v>
      </c>
      <c r="AH65" s="6">
        <f t="shared" si="8"/>
        <v>1891</v>
      </c>
      <c r="AI65" s="7">
        <v>62</v>
      </c>
      <c r="AJ65" s="8"/>
      <c r="AK65" s="5">
        <f t="shared" si="32"/>
        <v>2075</v>
      </c>
      <c r="AL65" s="6">
        <f t="shared" si="33"/>
        <v>2108</v>
      </c>
      <c r="AM65" s="7">
        <v>62</v>
      </c>
      <c r="AO65" s="5">
        <f t="shared" si="34"/>
        <v>2126</v>
      </c>
      <c r="AP65" s="6">
        <f t="shared" si="9"/>
        <v>2160</v>
      </c>
      <c r="AQ65" s="9">
        <v>61</v>
      </c>
      <c r="AR65" s="8"/>
      <c r="AS65" s="5">
        <f t="shared" si="35"/>
        <v>1822</v>
      </c>
      <c r="AT65" s="6">
        <f t="shared" si="10"/>
        <v>1851</v>
      </c>
      <c r="AU65" s="7">
        <v>61</v>
      </c>
      <c r="AV65" s="8"/>
      <c r="AW65" s="5">
        <f t="shared" si="36"/>
        <v>2023</v>
      </c>
      <c r="AX65" s="6">
        <f t="shared" si="11"/>
        <v>2056</v>
      </c>
      <c r="AY65" s="7">
        <v>61</v>
      </c>
      <c r="AZ65" s="8"/>
      <c r="BA65" s="5">
        <f t="shared" si="37"/>
        <v>1700</v>
      </c>
      <c r="BB65" s="6">
        <f t="shared" si="12"/>
        <v>1728</v>
      </c>
      <c r="BC65" s="7">
        <v>61</v>
      </c>
      <c r="BD65" s="8"/>
      <c r="BE65" s="5">
        <f t="shared" si="38"/>
        <v>1826</v>
      </c>
      <c r="BF65" s="6">
        <f t="shared" si="13"/>
        <v>1855</v>
      </c>
      <c r="BG65" s="7">
        <v>61</v>
      </c>
      <c r="BI65" s="30">
        <f t="shared" si="39"/>
        <v>2171</v>
      </c>
      <c r="BJ65" s="31">
        <f t="shared" si="14"/>
        <v>2205</v>
      </c>
      <c r="BK65" s="32">
        <v>62</v>
      </c>
      <c r="BL65" s="33">
        <v>10</v>
      </c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30">
        <f t="shared" si="40"/>
        <v>1739</v>
      </c>
      <c r="BZ65" s="31">
        <f t="shared" si="19"/>
        <v>1766</v>
      </c>
      <c r="CA65" s="32">
        <v>62</v>
      </c>
      <c r="CB65" s="33">
        <v>10</v>
      </c>
      <c r="CC65" s="8"/>
      <c r="CD65" s="30">
        <f t="shared" si="41"/>
        <v>1866</v>
      </c>
      <c r="CE65" s="31">
        <f t="shared" si="20"/>
        <v>1895</v>
      </c>
      <c r="CF65" s="32">
        <v>62</v>
      </c>
      <c r="CG65" s="33">
        <v>10</v>
      </c>
    </row>
    <row r="66" spans="1:85" x14ac:dyDescent="0.3">
      <c r="A66" s="5">
        <f t="shared" si="21"/>
        <v>1985</v>
      </c>
      <c r="B66" s="6">
        <f t="shared" si="0"/>
        <v>2016</v>
      </c>
      <c r="C66" s="9">
        <v>63</v>
      </c>
      <c r="D66" s="8"/>
      <c r="E66" s="5">
        <f t="shared" si="22"/>
        <v>1489</v>
      </c>
      <c r="F66" s="6">
        <f t="shared" si="1"/>
        <v>1512</v>
      </c>
      <c r="G66" s="7">
        <v>63</v>
      </c>
      <c r="H66" s="8"/>
      <c r="I66" s="5">
        <f t="shared" si="23"/>
        <v>1830</v>
      </c>
      <c r="J66" s="6">
        <f t="shared" si="5"/>
        <v>1859</v>
      </c>
      <c r="K66" s="7">
        <v>63</v>
      </c>
      <c r="L66" s="8"/>
      <c r="M66" s="5">
        <f t="shared" si="24"/>
        <v>1830</v>
      </c>
      <c r="N66" s="6">
        <f t="shared" si="2"/>
        <v>1858.5</v>
      </c>
      <c r="O66" s="7">
        <v>63</v>
      </c>
      <c r="P66" s="8"/>
      <c r="Q66" s="5">
        <f t="shared" si="25"/>
        <v>1985</v>
      </c>
      <c r="R66" s="6">
        <f t="shared" si="6"/>
        <v>2016</v>
      </c>
      <c r="S66" s="7">
        <v>63</v>
      </c>
      <c r="U66" s="5">
        <f t="shared" si="26"/>
        <v>2419</v>
      </c>
      <c r="V66" s="6">
        <f t="shared" si="27"/>
        <v>2457</v>
      </c>
      <c r="W66" s="9">
        <v>63</v>
      </c>
      <c r="X66" s="8"/>
      <c r="Y66" s="5">
        <f t="shared" si="28"/>
        <v>1892</v>
      </c>
      <c r="Z66" s="6">
        <f t="shared" si="7"/>
        <v>1922</v>
      </c>
      <c r="AA66" s="7">
        <v>63</v>
      </c>
      <c r="AB66" s="8"/>
      <c r="AC66" s="5">
        <f t="shared" si="29"/>
        <v>2233</v>
      </c>
      <c r="AD66" s="6">
        <f t="shared" si="30"/>
        <v>2268</v>
      </c>
      <c r="AE66" s="7">
        <v>63</v>
      </c>
      <c r="AF66" s="8"/>
      <c r="AG66" s="5">
        <f t="shared" si="31"/>
        <v>1892</v>
      </c>
      <c r="AH66" s="6">
        <f t="shared" si="8"/>
        <v>1922</v>
      </c>
      <c r="AI66" s="7">
        <v>63</v>
      </c>
      <c r="AJ66" s="8"/>
      <c r="AK66" s="5">
        <f t="shared" si="32"/>
        <v>2109</v>
      </c>
      <c r="AL66" s="6">
        <f t="shared" si="33"/>
        <v>2142</v>
      </c>
      <c r="AM66" s="7">
        <v>63</v>
      </c>
      <c r="AO66" s="5">
        <f t="shared" si="34"/>
        <v>2161</v>
      </c>
      <c r="AP66" s="6">
        <f t="shared" si="9"/>
        <v>2196</v>
      </c>
      <c r="AQ66" s="9">
        <v>62</v>
      </c>
      <c r="AR66" s="8"/>
      <c r="AS66" s="5">
        <f t="shared" si="35"/>
        <v>1852</v>
      </c>
      <c r="AT66" s="6">
        <f t="shared" si="10"/>
        <v>1882</v>
      </c>
      <c r="AU66" s="7">
        <v>62</v>
      </c>
      <c r="AV66" s="8"/>
      <c r="AW66" s="5">
        <f t="shared" si="36"/>
        <v>2057</v>
      </c>
      <c r="AX66" s="6">
        <f t="shared" si="11"/>
        <v>2090</v>
      </c>
      <c r="AY66" s="7">
        <v>62</v>
      </c>
      <c r="AZ66" s="8"/>
      <c r="BA66" s="5">
        <f t="shared" si="37"/>
        <v>1729</v>
      </c>
      <c r="BB66" s="6">
        <f t="shared" si="12"/>
        <v>1756</v>
      </c>
      <c r="BC66" s="7">
        <v>62</v>
      </c>
      <c r="BD66" s="8"/>
      <c r="BE66" s="5">
        <f t="shared" si="38"/>
        <v>1856</v>
      </c>
      <c r="BF66" s="6">
        <f t="shared" si="13"/>
        <v>1886</v>
      </c>
      <c r="BG66" s="7">
        <v>62</v>
      </c>
      <c r="BI66" s="30">
        <f t="shared" si="39"/>
        <v>2206</v>
      </c>
      <c r="BJ66" s="31">
        <f t="shared" si="14"/>
        <v>2241</v>
      </c>
      <c r="BK66" s="32">
        <v>63</v>
      </c>
      <c r="BL66" s="33">
        <v>10</v>
      </c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30">
        <f t="shared" si="40"/>
        <v>1767</v>
      </c>
      <c r="BZ66" s="31">
        <f t="shared" si="19"/>
        <v>1795</v>
      </c>
      <c r="CA66" s="32">
        <v>63</v>
      </c>
      <c r="CB66" s="33">
        <v>10</v>
      </c>
      <c r="CC66" s="8"/>
      <c r="CD66" s="30">
        <f t="shared" si="41"/>
        <v>1896</v>
      </c>
      <c r="CE66" s="31">
        <f t="shared" si="20"/>
        <v>1926</v>
      </c>
      <c r="CF66" s="32">
        <v>63</v>
      </c>
      <c r="CG66" s="33">
        <v>10</v>
      </c>
    </row>
    <row r="67" spans="1:85" x14ac:dyDescent="0.3">
      <c r="A67" s="5">
        <f t="shared" si="21"/>
        <v>2017</v>
      </c>
      <c r="B67" s="6">
        <f t="shared" si="0"/>
        <v>2048</v>
      </c>
      <c r="C67" s="9">
        <v>64</v>
      </c>
      <c r="D67" s="8"/>
      <c r="E67" s="5">
        <f t="shared" si="22"/>
        <v>1513</v>
      </c>
      <c r="F67" s="6">
        <f t="shared" si="1"/>
        <v>1536</v>
      </c>
      <c r="G67" s="7">
        <v>64</v>
      </c>
      <c r="H67" s="8"/>
      <c r="I67" s="5">
        <f t="shared" si="23"/>
        <v>1860</v>
      </c>
      <c r="J67" s="6">
        <f t="shared" si="5"/>
        <v>1888</v>
      </c>
      <c r="K67" s="7">
        <v>64</v>
      </c>
      <c r="L67" s="8"/>
      <c r="M67" s="5">
        <f t="shared" si="24"/>
        <v>1859.5</v>
      </c>
      <c r="N67" s="6">
        <f t="shared" si="2"/>
        <v>1888</v>
      </c>
      <c r="O67" s="7">
        <v>64</v>
      </c>
      <c r="P67" s="8"/>
      <c r="Q67" s="5">
        <f t="shared" si="25"/>
        <v>2017</v>
      </c>
      <c r="R67" s="6">
        <f t="shared" si="6"/>
        <v>2048</v>
      </c>
      <c r="S67" s="7">
        <v>64</v>
      </c>
      <c r="U67" s="5">
        <f t="shared" si="26"/>
        <v>2458</v>
      </c>
      <c r="V67" s="6">
        <f t="shared" si="27"/>
        <v>2496</v>
      </c>
      <c r="W67" s="9">
        <v>64</v>
      </c>
      <c r="X67" s="8"/>
      <c r="Y67" s="5">
        <f t="shared" si="28"/>
        <v>1923</v>
      </c>
      <c r="Z67" s="6">
        <f t="shared" si="7"/>
        <v>1952</v>
      </c>
      <c r="AA67" s="7">
        <v>64</v>
      </c>
      <c r="AB67" s="8"/>
      <c r="AC67" s="5">
        <f t="shared" si="29"/>
        <v>2269</v>
      </c>
      <c r="AD67" s="6">
        <f t="shared" si="30"/>
        <v>2304</v>
      </c>
      <c r="AE67" s="7">
        <v>64</v>
      </c>
      <c r="AF67" s="8"/>
      <c r="AG67" s="5">
        <f t="shared" si="31"/>
        <v>1923</v>
      </c>
      <c r="AH67" s="6">
        <f t="shared" si="8"/>
        <v>1952</v>
      </c>
      <c r="AI67" s="7">
        <v>64</v>
      </c>
      <c r="AJ67" s="8"/>
      <c r="AK67" s="5">
        <f t="shared" si="32"/>
        <v>2143</v>
      </c>
      <c r="AL67" s="6">
        <f t="shared" si="33"/>
        <v>2176</v>
      </c>
      <c r="AM67" s="7">
        <v>64</v>
      </c>
      <c r="AO67" s="5">
        <f t="shared" si="34"/>
        <v>2197</v>
      </c>
      <c r="AP67" s="6">
        <f t="shared" si="9"/>
        <v>2231</v>
      </c>
      <c r="AQ67" s="9">
        <v>63</v>
      </c>
      <c r="AR67" s="8"/>
      <c r="AS67" s="5">
        <f t="shared" si="35"/>
        <v>1883</v>
      </c>
      <c r="AT67" s="6">
        <f t="shared" si="10"/>
        <v>1912</v>
      </c>
      <c r="AU67" s="7">
        <v>63</v>
      </c>
      <c r="AV67" s="8"/>
      <c r="AW67" s="5">
        <f t="shared" si="36"/>
        <v>2091</v>
      </c>
      <c r="AX67" s="6">
        <f t="shared" si="11"/>
        <v>2123</v>
      </c>
      <c r="AY67" s="7">
        <v>63</v>
      </c>
      <c r="AZ67" s="8"/>
      <c r="BA67" s="5">
        <f t="shared" si="37"/>
        <v>1757</v>
      </c>
      <c r="BB67" s="6">
        <f t="shared" si="12"/>
        <v>1784</v>
      </c>
      <c r="BC67" s="7">
        <v>63</v>
      </c>
      <c r="BD67" s="8"/>
      <c r="BE67" s="5">
        <f t="shared" si="38"/>
        <v>1887</v>
      </c>
      <c r="BF67" s="6">
        <f t="shared" si="13"/>
        <v>1916</v>
      </c>
      <c r="BG67" s="7">
        <v>63</v>
      </c>
      <c r="BI67" s="30">
        <f t="shared" si="39"/>
        <v>2242</v>
      </c>
      <c r="BJ67" s="31">
        <f t="shared" si="14"/>
        <v>2276</v>
      </c>
      <c r="BK67" s="32">
        <v>64</v>
      </c>
      <c r="BL67" s="33">
        <v>10</v>
      </c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30">
        <f t="shared" si="40"/>
        <v>1796</v>
      </c>
      <c r="BZ67" s="31">
        <f t="shared" si="19"/>
        <v>1823</v>
      </c>
      <c r="CA67" s="32">
        <v>64</v>
      </c>
      <c r="CB67" s="33">
        <v>10</v>
      </c>
      <c r="CC67" s="8"/>
      <c r="CD67" s="30">
        <f t="shared" si="41"/>
        <v>1927</v>
      </c>
      <c r="CE67" s="31">
        <f t="shared" si="20"/>
        <v>1956</v>
      </c>
      <c r="CF67" s="32">
        <v>64</v>
      </c>
      <c r="CG67" s="33">
        <v>10</v>
      </c>
    </row>
    <row r="68" spans="1:85" x14ac:dyDescent="0.3">
      <c r="A68" s="5">
        <f t="shared" si="21"/>
        <v>2049</v>
      </c>
      <c r="B68" s="6">
        <f t="shared" ref="B68:B131" si="42">C68*C$2</f>
        <v>2080</v>
      </c>
      <c r="C68" s="9">
        <v>65</v>
      </c>
      <c r="D68" s="8"/>
      <c r="E68" s="5">
        <f t="shared" si="22"/>
        <v>1537</v>
      </c>
      <c r="F68" s="6">
        <f t="shared" ref="F68:F131" si="43">G68*G$2</f>
        <v>1560</v>
      </c>
      <c r="G68" s="7">
        <v>65</v>
      </c>
      <c r="H68" s="8"/>
      <c r="I68" s="5">
        <f t="shared" si="23"/>
        <v>1889</v>
      </c>
      <c r="J68" s="6">
        <f t="shared" si="5"/>
        <v>1918</v>
      </c>
      <c r="K68" s="7">
        <v>65</v>
      </c>
      <c r="L68" s="8"/>
      <c r="M68" s="5">
        <f t="shared" si="24"/>
        <v>1889</v>
      </c>
      <c r="N68" s="6">
        <f t="shared" ref="N68:N131" si="44">O68*O$2</f>
        <v>1917.5</v>
      </c>
      <c r="O68" s="7">
        <v>65</v>
      </c>
      <c r="P68" s="8"/>
      <c r="Q68" s="5">
        <f t="shared" si="25"/>
        <v>2049</v>
      </c>
      <c r="R68" s="6">
        <f t="shared" si="6"/>
        <v>2080</v>
      </c>
      <c r="S68" s="7">
        <v>65</v>
      </c>
      <c r="U68" s="5">
        <f t="shared" si="26"/>
        <v>2497</v>
      </c>
      <c r="V68" s="6">
        <f t="shared" si="27"/>
        <v>2535</v>
      </c>
      <c r="W68" s="9">
        <v>65</v>
      </c>
      <c r="X68" s="8"/>
      <c r="Y68" s="5">
        <f t="shared" si="28"/>
        <v>1953</v>
      </c>
      <c r="Z68" s="6">
        <f t="shared" si="7"/>
        <v>1983</v>
      </c>
      <c r="AA68" s="7">
        <v>65</v>
      </c>
      <c r="AB68" s="8"/>
      <c r="AC68" s="5">
        <f t="shared" si="29"/>
        <v>2305</v>
      </c>
      <c r="AD68" s="6">
        <f t="shared" si="30"/>
        <v>2340</v>
      </c>
      <c r="AE68" s="7">
        <v>65</v>
      </c>
      <c r="AF68" s="8"/>
      <c r="AG68" s="5">
        <f t="shared" si="31"/>
        <v>1953</v>
      </c>
      <c r="AH68" s="6">
        <f t="shared" si="8"/>
        <v>1983</v>
      </c>
      <c r="AI68" s="7">
        <v>65</v>
      </c>
      <c r="AJ68" s="8"/>
      <c r="AK68" s="5">
        <f t="shared" si="32"/>
        <v>2177</v>
      </c>
      <c r="AL68" s="6">
        <f t="shared" si="33"/>
        <v>2210</v>
      </c>
      <c r="AM68" s="7">
        <v>65</v>
      </c>
      <c r="AO68" s="5">
        <f t="shared" si="34"/>
        <v>2232</v>
      </c>
      <c r="AP68" s="6">
        <f t="shared" si="9"/>
        <v>2266</v>
      </c>
      <c r="AQ68" s="9">
        <v>64</v>
      </c>
      <c r="AR68" s="8"/>
      <c r="AS68" s="5">
        <f t="shared" si="35"/>
        <v>1913</v>
      </c>
      <c r="AT68" s="6">
        <f t="shared" si="10"/>
        <v>1943</v>
      </c>
      <c r="AU68" s="7">
        <v>64</v>
      </c>
      <c r="AV68" s="8"/>
      <c r="AW68" s="5">
        <f t="shared" si="36"/>
        <v>2124</v>
      </c>
      <c r="AX68" s="6">
        <f t="shared" si="11"/>
        <v>2157</v>
      </c>
      <c r="AY68" s="7">
        <v>64</v>
      </c>
      <c r="AZ68" s="8"/>
      <c r="BA68" s="5">
        <f t="shared" si="37"/>
        <v>1785</v>
      </c>
      <c r="BB68" s="6">
        <f t="shared" si="12"/>
        <v>1813</v>
      </c>
      <c r="BC68" s="7">
        <v>64</v>
      </c>
      <c r="BD68" s="8"/>
      <c r="BE68" s="5">
        <f t="shared" si="38"/>
        <v>1917</v>
      </c>
      <c r="BF68" s="6">
        <f t="shared" si="13"/>
        <v>1946</v>
      </c>
      <c r="BG68" s="7">
        <v>64</v>
      </c>
      <c r="BI68" s="30">
        <f t="shared" si="39"/>
        <v>2277</v>
      </c>
      <c r="BJ68" s="31">
        <f t="shared" si="14"/>
        <v>2312</v>
      </c>
      <c r="BK68" s="32">
        <v>65</v>
      </c>
      <c r="BL68" s="33">
        <v>10</v>
      </c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30">
        <f t="shared" si="40"/>
        <v>1824</v>
      </c>
      <c r="BZ68" s="31">
        <f t="shared" si="19"/>
        <v>1851</v>
      </c>
      <c r="CA68" s="32">
        <v>65</v>
      </c>
      <c r="CB68" s="33">
        <v>10</v>
      </c>
      <c r="CC68" s="8"/>
      <c r="CD68" s="30">
        <f t="shared" si="41"/>
        <v>1957</v>
      </c>
      <c r="CE68" s="31">
        <f t="shared" si="20"/>
        <v>1987</v>
      </c>
      <c r="CF68" s="32">
        <v>65</v>
      </c>
      <c r="CG68" s="33">
        <v>10</v>
      </c>
    </row>
    <row r="69" spans="1:85" x14ac:dyDescent="0.3">
      <c r="A69" s="5">
        <f t="shared" si="21"/>
        <v>2081</v>
      </c>
      <c r="B69" s="6">
        <f t="shared" si="42"/>
        <v>2112</v>
      </c>
      <c r="C69" s="9">
        <v>66</v>
      </c>
      <c r="D69" s="8"/>
      <c r="E69" s="5">
        <f t="shared" si="22"/>
        <v>1561</v>
      </c>
      <c r="F69" s="6">
        <f t="shared" si="43"/>
        <v>1584</v>
      </c>
      <c r="G69" s="7">
        <v>66</v>
      </c>
      <c r="H69" s="8"/>
      <c r="I69" s="5">
        <f t="shared" si="23"/>
        <v>1919</v>
      </c>
      <c r="J69" s="6">
        <f t="shared" ref="J69:J132" si="45">ROUND(K69*K$2,0)</f>
        <v>1947</v>
      </c>
      <c r="K69" s="7">
        <v>66</v>
      </c>
      <c r="L69" s="8"/>
      <c r="M69" s="5">
        <f t="shared" si="24"/>
        <v>1918.5</v>
      </c>
      <c r="N69" s="6">
        <f t="shared" si="44"/>
        <v>1947</v>
      </c>
      <c r="O69" s="7">
        <v>66</v>
      </c>
      <c r="P69" s="8"/>
      <c r="Q69" s="5">
        <f t="shared" si="25"/>
        <v>2081</v>
      </c>
      <c r="R69" s="6">
        <f t="shared" ref="R69:R132" si="46">ROUND(S69*S$2,0)</f>
        <v>2112</v>
      </c>
      <c r="S69" s="7">
        <v>66</v>
      </c>
      <c r="U69" s="5">
        <f t="shared" si="26"/>
        <v>2536</v>
      </c>
      <c r="V69" s="6">
        <f t="shared" si="27"/>
        <v>2574</v>
      </c>
      <c r="W69" s="9">
        <v>66</v>
      </c>
      <c r="X69" s="8"/>
      <c r="Y69" s="5">
        <f t="shared" si="28"/>
        <v>1984</v>
      </c>
      <c r="Z69" s="6">
        <f t="shared" ref="Z69:Z132" si="47">ROUND(AA$2*AA69,0)</f>
        <v>2013</v>
      </c>
      <c r="AA69" s="7">
        <v>66</v>
      </c>
      <c r="AB69" s="8"/>
      <c r="AC69" s="5">
        <f t="shared" si="29"/>
        <v>2341</v>
      </c>
      <c r="AD69" s="6">
        <f t="shared" si="30"/>
        <v>2376</v>
      </c>
      <c r="AE69" s="7">
        <v>66</v>
      </c>
      <c r="AF69" s="8"/>
      <c r="AG69" s="5">
        <f t="shared" si="31"/>
        <v>1984</v>
      </c>
      <c r="AH69" s="6">
        <f t="shared" ref="AH69:AH132" si="48">ROUND(AI$2*AI69,0)</f>
        <v>2013</v>
      </c>
      <c r="AI69" s="7">
        <v>66</v>
      </c>
      <c r="AJ69" s="8"/>
      <c r="AK69" s="5">
        <f t="shared" si="32"/>
        <v>2211</v>
      </c>
      <c r="AL69" s="6">
        <f t="shared" si="33"/>
        <v>2244</v>
      </c>
      <c r="AM69" s="7">
        <v>66</v>
      </c>
      <c r="AO69" s="5">
        <f t="shared" si="34"/>
        <v>2267</v>
      </c>
      <c r="AP69" s="6">
        <f t="shared" ref="AP69:AP132" si="49">ROUNDDOWN(AQ$3*AQ69,0)</f>
        <v>2302</v>
      </c>
      <c r="AQ69" s="9">
        <v>65</v>
      </c>
      <c r="AR69" s="8"/>
      <c r="AS69" s="5">
        <f t="shared" si="35"/>
        <v>1944</v>
      </c>
      <c r="AT69" s="6">
        <f t="shared" ref="AT69:AT132" si="50">ROUNDDOWN(AU$3*AU69,0)</f>
        <v>1973</v>
      </c>
      <c r="AU69" s="7">
        <v>65</v>
      </c>
      <c r="AV69" s="8"/>
      <c r="AW69" s="5">
        <f t="shared" si="36"/>
        <v>2158</v>
      </c>
      <c r="AX69" s="6">
        <f t="shared" ref="AX69:AX132" si="51">ROUNDDOWN(AY$3*AY69,0)</f>
        <v>2191</v>
      </c>
      <c r="AY69" s="7">
        <v>65</v>
      </c>
      <c r="AZ69" s="8"/>
      <c r="BA69" s="5">
        <f t="shared" si="37"/>
        <v>1814</v>
      </c>
      <c r="BB69" s="6">
        <f t="shared" ref="BB69:BB132" si="52">ROUNDDOWN(BC$3*BC69,0)</f>
        <v>1841</v>
      </c>
      <c r="BC69" s="7">
        <v>65</v>
      </c>
      <c r="BD69" s="8"/>
      <c r="BE69" s="5">
        <f t="shared" si="38"/>
        <v>1947</v>
      </c>
      <c r="BF69" s="6">
        <f t="shared" ref="BF69:BF132" si="53">ROUNDDOWN(BG$3*BG69,0)</f>
        <v>1977</v>
      </c>
      <c r="BG69" s="7">
        <v>65</v>
      </c>
      <c r="BI69" s="30">
        <f t="shared" si="39"/>
        <v>2313</v>
      </c>
      <c r="BJ69" s="31">
        <f t="shared" ref="BJ69:BJ132" si="54">ROUNDDOWN(BK$2*BK69,0)+BL69</f>
        <v>2347</v>
      </c>
      <c r="BK69" s="32">
        <v>66</v>
      </c>
      <c r="BL69" s="33">
        <v>10</v>
      </c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30">
        <f t="shared" si="40"/>
        <v>1852</v>
      </c>
      <c r="BZ69" s="31">
        <f t="shared" ref="BZ69:BZ132" si="55">ROUNDDOWN(CA$2*CA69,0)+CB69</f>
        <v>1880</v>
      </c>
      <c r="CA69" s="32">
        <v>66</v>
      </c>
      <c r="CB69" s="33">
        <v>10</v>
      </c>
      <c r="CC69" s="8"/>
      <c r="CD69" s="30">
        <f t="shared" si="41"/>
        <v>1988</v>
      </c>
      <c r="CE69" s="31">
        <f t="shared" ref="CE69:CE132" si="56">ROUNDDOWN(CF$2*CF69,0)+CG69</f>
        <v>2017</v>
      </c>
      <c r="CF69" s="32">
        <v>66</v>
      </c>
      <c r="CG69" s="33">
        <v>10</v>
      </c>
    </row>
    <row r="70" spans="1:85" x14ac:dyDescent="0.3">
      <c r="A70" s="5">
        <f t="shared" ref="A70:A133" si="57">B69+1</f>
        <v>2113</v>
      </c>
      <c r="B70" s="6">
        <f t="shared" si="42"/>
        <v>2144</v>
      </c>
      <c r="C70" s="9">
        <v>67</v>
      </c>
      <c r="D70" s="8"/>
      <c r="E70" s="5">
        <f t="shared" ref="E70:E133" si="58">F69+1</f>
        <v>1585</v>
      </c>
      <c r="F70" s="6">
        <f t="shared" si="43"/>
        <v>1608</v>
      </c>
      <c r="G70" s="7">
        <v>67</v>
      </c>
      <c r="H70" s="8"/>
      <c r="I70" s="5">
        <f t="shared" ref="I70:I133" si="59">J69+1</f>
        <v>1948</v>
      </c>
      <c r="J70" s="6">
        <f t="shared" si="45"/>
        <v>1977</v>
      </c>
      <c r="K70" s="7">
        <v>67</v>
      </c>
      <c r="L70" s="8"/>
      <c r="M70" s="5">
        <f t="shared" ref="M70:M133" si="60">N69+1</f>
        <v>1948</v>
      </c>
      <c r="N70" s="6">
        <f t="shared" si="44"/>
        <v>1976.5</v>
      </c>
      <c r="O70" s="7">
        <v>67</v>
      </c>
      <c r="P70" s="8"/>
      <c r="Q70" s="5">
        <f t="shared" ref="Q70:Q133" si="61">R69+1</f>
        <v>2113</v>
      </c>
      <c r="R70" s="6">
        <f t="shared" si="46"/>
        <v>2144</v>
      </c>
      <c r="S70" s="7">
        <v>67</v>
      </c>
      <c r="U70" s="5">
        <f t="shared" ref="U70:U133" si="62">V69+1</f>
        <v>2575</v>
      </c>
      <c r="V70" s="6">
        <f t="shared" ref="V70:V133" si="63">W$2*W70</f>
        <v>2613</v>
      </c>
      <c r="W70" s="9">
        <v>67</v>
      </c>
      <c r="X70" s="8"/>
      <c r="Y70" s="5">
        <f t="shared" ref="Y70:Y133" si="64">Z69+1</f>
        <v>2014</v>
      </c>
      <c r="Z70" s="6">
        <f t="shared" si="47"/>
        <v>2044</v>
      </c>
      <c r="AA70" s="7">
        <v>67</v>
      </c>
      <c r="AB70" s="8"/>
      <c r="AC70" s="5">
        <f t="shared" ref="AC70:AC133" si="65">AD69+1</f>
        <v>2377</v>
      </c>
      <c r="AD70" s="6">
        <f t="shared" ref="AD70:AD133" si="66">AE$2*AE70</f>
        <v>2412</v>
      </c>
      <c r="AE70" s="7">
        <v>67</v>
      </c>
      <c r="AF70" s="8"/>
      <c r="AG70" s="5">
        <f t="shared" ref="AG70:AG133" si="67">AH69+1</f>
        <v>2014</v>
      </c>
      <c r="AH70" s="6">
        <f t="shared" si="48"/>
        <v>2044</v>
      </c>
      <c r="AI70" s="7">
        <v>67</v>
      </c>
      <c r="AJ70" s="8"/>
      <c r="AK70" s="5">
        <f t="shared" ref="AK70:AK133" si="68">AL69+1</f>
        <v>2245</v>
      </c>
      <c r="AL70" s="6">
        <f t="shared" ref="AL70:AL133" si="69">AM$2*AM70</f>
        <v>2278</v>
      </c>
      <c r="AM70" s="7">
        <v>67</v>
      </c>
      <c r="AO70" s="5">
        <f t="shared" ref="AO70:AO133" si="70">AP69+1</f>
        <v>2303</v>
      </c>
      <c r="AP70" s="6">
        <f t="shared" si="49"/>
        <v>2337</v>
      </c>
      <c r="AQ70" s="9">
        <v>66</v>
      </c>
      <c r="AR70" s="8"/>
      <c r="AS70" s="5">
        <f t="shared" ref="AS70:AS133" si="71">AT69+1</f>
        <v>1974</v>
      </c>
      <c r="AT70" s="6">
        <f t="shared" si="50"/>
        <v>2003</v>
      </c>
      <c r="AU70" s="7">
        <v>66</v>
      </c>
      <c r="AV70" s="8"/>
      <c r="AW70" s="5">
        <f t="shared" ref="AW70:AW133" si="72">AX69+1</f>
        <v>2192</v>
      </c>
      <c r="AX70" s="6">
        <f t="shared" si="51"/>
        <v>2224</v>
      </c>
      <c r="AY70" s="7">
        <v>66</v>
      </c>
      <c r="AZ70" s="8"/>
      <c r="BA70" s="5">
        <f t="shared" ref="BA70:BA133" si="73">BB69+1</f>
        <v>1842</v>
      </c>
      <c r="BB70" s="6">
        <f t="shared" si="52"/>
        <v>1869</v>
      </c>
      <c r="BC70" s="7">
        <v>66</v>
      </c>
      <c r="BD70" s="8"/>
      <c r="BE70" s="5">
        <f t="shared" ref="BE70:BE133" si="74">BF69+1</f>
        <v>1978</v>
      </c>
      <c r="BF70" s="6">
        <f t="shared" si="53"/>
        <v>2007</v>
      </c>
      <c r="BG70" s="7">
        <v>66</v>
      </c>
      <c r="BI70" s="30">
        <f t="shared" ref="BI70:BI133" si="75">BJ69+1</f>
        <v>2348</v>
      </c>
      <c r="BJ70" s="31">
        <f t="shared" si="54"/>
        <v>2382</v>
      </c>
      <c r="BK70" s="32">
        <v>67</v>
      </c>
      <c r="BL70" s="33">
        <v>10</v>
      </c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30">
        <f t="shared" ref="BY70:BY133" si="76">BZ69+1</f>
        <v>1881</v>
      </c>
      <c r="BZ70" s="31">
        <f t="shared" si="55"/>
        <v>1908</v>
      </c>
      <c r="CA70" s="32">
        <v>67</v>
      </c>
      <c r="CB70" s="33">
        <v>10</v>
      </c>
      <c r="CC70" s="8"/>
      <c r="CD70" s="30">
        <f t="shared" ref="CD70:CD133" si="77">CE69+1</f>
        <v>2018</v>
      </c>
      <c r="CE70" s="31">
        <f t="shared" si="56"/>
        <v>2047</v>
      </c>
      <c r="CF70" s="32">
        <v>67</v>
      </c>
      <c r="CG70" s="33">
        <v>10</v>
      </c>
    </row>
    <row r="71" spans="1:85" x14ac:dyDescent="0.3">
      <c r="A71" s="5">
        <f t="shared" si="57"/>
        <v>2145</v>
      </c>
      <c r="B71" s="6">
        <f t="shared" si="42"/>
        <v>2176</v>
      </c>
      <c r="C71" s="9">
        <v>68</v>
      </c>
      <c r="D71" s="8"/>
      <c r="E71" s="5">
        <f t="shared" si="58"/>
        <v>1609</v>
      </c>
      <c r="F71" s="6">
        <f t="shared" si="43"/>
        <v>1632</v>
      </c>
      <c r="G71" s="7">
        <v>68</v>
      </c>
      <c r="H71" s="8"/>
      <c r="I71" s="5">
        <f t="shared" si="59"/>
        <v>1978</v>
      </c>
      <c r="J71" s="6">
        <f t="shared" si="45"/>
        <v>2006</v>
      </c>
      <c r="K71" s="7">
        <v>68</v>
      </c>
      <c r="L71" s="8"/>
      <c r="M71" s="5">
        <f t="shared" si="60"/>
        <v>1977.5</v>
      </c>
      <c r="N71" s="6">
        <f t="shared" si="44"/>
        <v>2006</v>
      </c>
      <c r="O71" s="7">
        <v>68</v>
      </c>
      <c r="P71" s="8"/>
      <c r="Q71" s="5">
        <f t="shared" si="61"/>
        <v>2145</v>
      </c>
      <c r="R71" s="6">
        <f t="shared" si="46"/>
        <v>2176</v>
      </c>
      <c r="S71" s="7">
        <v>68</v>
      </c>
      <c r="U71" s="5">
        <f t="shared" si="62"/>
        <v>2614</v>
      </c>
      <c r="V71" s="6">
        <f t="shared" si="63"/>
        <v>2652</v>
      </c>
      <c r="W71" s="9">
        <v>68</v>
      </c>
      <c r="X71" s="8"/>
      <c r="Y71" s="5">
        <f t="shared" si="64"/>
        <v>2045</v>
      </c>
      <c r="Z71" s="6">
        <f t="shared" si="47"/>
        <v>2074</v>
      </c>
      <c r="AA71" s="7">
        <v>68</v>
      </c>
      <c r="AB71" s="8"/>
      <c r="AC71" s="5">
        <f t="shared" si="65"/>
        <v>2413</v>
      </c>
      <c r="AD71" s="6">
        <f t="shared" si="66"/>
        <v>2448</v>
      </c>
      <c r="AE71" s="7">
        <v>68</v>
      </c>
      <c r="AF71" s="8"/>
      <c r="AG71" s="5">
        <f t="shared" si="67"/>
        <v>2045</v>
      </c>
      <c r="AH71" s="6">
        <f t="shared" si="48"/>
        <v>2074</v>
      </c>
      <c r="AI71" s="7">
        <v>68</v>
      </c>
      <c r="AJ71" s="8"/>
      <c r="AK71" s="5">
        <f t="shared" si="68"/>
        <v>2279</v>
      </c>
      <c r="AL71" s="6">
        <f t="shared" si="69"/>
        <v>2312</v>
      </c>
      <c r="AM71" s="7">
        <v>68</v>
      </c>
      <c r="AO71" s="5">
        <f t="shared" si="70"/>
        <v>2338</v>
      </c>
      <c r="AP71" s="6">
        <f t="shared" si="49"/>
        <v>2373</v>
      </c>
      <c r="AQ71" s="9">
        <v>67</v>
      </c>
      <c r="AR71" s="8"/>
      <c r="AS71" s="5">
        <f t="shared" si="71"/>
        <v>2004</v>
      </c>
      <c r="AT71" s="6">
        <f t="shared" si="50"/>
        <v>2034</v>
      </c>
      <c r="AU71" s="7">
        <v>67</v>
      </c>
      <c r="AV71" s="8"/>
      <c r="AW71" s="5">
        <f t="shared" si="72"/>
        <v>2225</v>
      </c>
      <c r="AX71" s="6">
        <f t="shared" si="51"/>
        <v>2258</v>
      </c>
      <c r="AY71" s="7">
        <v>67</v>
      </c>
      <c r="AZ71" s="8"/>
      <c r="BA71" s="5">
        <f t="shared" si="73"/>
        <v>1870</v>
      </c>
      <c r="BB71" s="6">
        <f t="shared" si="52"/>
        <v>1898</v>
      </c>
      <c r="BC71" s="7">
        <v>67</v>
      </c>
      <c r="BD71" s="8"/>
      <c r="BE71" s="5">
        <f t="shared" si="74"/>
        <v>2008</v>
      </c>
      <c r="BF71" s="6">
        <f t="shared" si="53"/>
        <v>2038</v>
      </c>
      <c r="BG71" s="7">
        <v>67</v>
      </c>
      <c r="BI71" s="30">
        <f t="shared" si="75"/>
        <v>2383</v>
      </c>
      <c r="BJ71" s="31">
        <f t="shared" si="54"/>
        <v>2418</v>
      </c>
      <c r="BK71" s="32">
        <v>68</v>
      </c>
      <c r="BL71" s="33">
        <v>10</v>
      </c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30">
        <f t="shared" si="76"/>
        <v>1909</v>
      </c>
      <c r="BZ71" s="31">
        <f t="shared" si="55"/>
        <v>1936</v>
      </c>
      <c r="CA71" s="32">
        <v>68</v>
      </c>
      <c r="CB71" s="33">
        <v>10</v>
      </c>
      <c r="CC71" s="8"/>
      <c r="CD71" s="30">
        <f t="shared" si="77"/>
        <v>2048</v>
      </c>
      <c r="CE71" s="31">
        <f t="shared" si="56"/>
        <v>2078</v>
      </c>
      <c r="CF71" s="32">
        <v>68</v>
      </c>
      <c r="CG71" s="33">
        <v>10</v>
      </c>
    </row>
    <row r="72" spans="1:85" x14ac:dyDescent="0.3">
      <c r="A72" s="5">
        <f t="shared" si="57"/>
        <v>2177</v>
      </c>
      <c r="B72" s="6">
        <f t="shared" si="42"/>
        <v>2208</v>
      </c>
      <c r="C72" s="9">
        <v>69</v>
      </c>
      <c r="D72" s="8"/>
      <c r="E72" s="5">
        <f t="shared" si="58"/>
        <v>1633</v>
      </c>
      <c r="F72" s="6">
        <f t="shared" si="43"/>
        <v>1656</v>
      </c>
      <c r="G72" s="7">
        <v>69</v>
      </c>
      <c r="H72" s="8"/>
      <c r="I72" s="5">
        <f t="shared" si="59"/>
        <v>2007</v>
      </c>
      <c r="J72" s="6">
        <f t="shared" si="45"/>
        <v>2036</v>
      </c>
      <c r="K72" s="7">
        <v>69</v>
      </c>
      <c r="L72" s="8"/>
      <c r="M72" s="5">
        <f t="shared" si="60"/>
        <v>2007</v>
      </c>
      <c r="N72" s="6">
        <f t="shared" si="44"/>
        <v>2035.5</v>
      </c>
      <c r="O72" s="7">
        <v>69</v>
      </c>
      <c r="P72" s="8"/>
      <c r="Q72" s="5">
        <f t="shared" si="61"/>
        <v>2177</v>
      </c>
      <c r="R72" s="6">
        <f t="shared" si="46"/>
        <v>2208</v>
      </c>
      <c r="S72" s="7">
        <v>69</v>
      </c>
      <c r="U72" s="5">
        <f t="shared" si="62"/>
        <v>2653</v>
      </c>
      <c r="V72" s="6">
        <f t="shared" si="63"/>
        <v>2691</v>
      </c>
      <c r="W72" s="9">
        <v>69</v>
      </c>
      <c r="X72" s="8"/>
      <c r="Y72" s="5">
        <f t="shared" si="64"/>
        <v>2075</v>
      </c>
      <c r="Z72" s="6">
        <f t="shared" si="47"/>
        <v>2105</v>
      </c>
      <c r="AA72" s="7">
        <v>69</v>
      </c>
      <c r="AB72" s="8"/>
      <c r="AC72" s="5">
        <f t="shared" si="65"/>
        <v>2449</v>
      </c>
      <c r="AD72" s="6">
        <f t="shared" si="66"/>
        <v>2484</v>
      </c>
      <c r="AE72" s="7">
        <v>69</v>
      </c>
      <c r="AF72" s="8"/>
      <c r="AG72" s="5">
        <f t="shared" si="67"/>
        <v>2075</v>
      </c>
      <c r="AH72" s="6">
        <f t="shared" si="48"/>
        <v>2105</v>
      </c>
      <c r="AI72" s="7">
        <v>69</v>
      </c>
      <c r="AJ72" s="8"/>
      <c r="AK72" s="5">
        <f t="shared" si="68"/>
        <v>2313</v>
      </c>
      <c r="AL72" s="6">
        <f t="shared" si="69"/>
        <v>2346</v>
      </c>
      <c r="AM72" s="7">
        <v>69</v>
      </c>
      <c r="AO72" s="5">
        <f t="shared" si="70"/>
        <v>2374</v>
      </c>
      <c r="AP72" s="6">
        <f t="shared" si="49"/>
        <v>2408</v>
      </c>
      <c r="AQ72" s="9">
        <v>68</v>
      </c>
      <c r="AR72" s="8"/>
      <c r="AS72" s="5">
        <f t="shared" si="71"/>
        <v>2035</v>
      </c>
      <c r="AT72" s="6">
        <f t="shared" si="50"/>
        <v>2064</v>
      </c>
      <c r="AU72" s="7">
        <v>68</v>
      </c>
      <c r="AV72" s="8"/>
      <c r="AW72" s="5">
        <f t="shared" si="72"/>
        <v>2259</v>
      </c>
      <c r="AX72" s="6">
        <f t="shared" si="51"/>
        <v>2292</v>
      </c>
      <c r="AY72" s="7">
        <v>68</v>
      </c>
      <c r="AZ72" s="8"/>
      <c r="BA72" s="5">
        <f t="shared" si="73"/>
        <v>1899</v>
      </c>
      <c r="BB72" s="6">
        <f t="shared" si="52"/>
        <v>1926</v>
      </c>
      <c r="BC72" s="7">
        <v>68</v>
      </c>
      <c r="BD72" s="8"/>
      <c r="BE72" s="5">
        <f t="shared" si="74"/>
        <v>2039</v>
      </c>
      <c r="BF72" s="6">
        <f t="shared" si="53"/>
        <v>2068</v>
      </c>
      <c r="BG72" s="7">
        <v>68</v>
      </c>
      <c r="BI72" s="30">
        <f t="shared" si="75"/>
        <v>2419</v>
      </c>
      <c r="BJ72" s="31">
        <f t="shared" si="54"/>
        <v>2453</v>
      </c>
      <c r="BK72" s="32">
        <v>69</v>
      </c>
      <c r="BL72" s="33">
        <v>10</v>
      </c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30">
        <f t="shared" si="76"/>
        <v>1937</v>
      </c>
      <c r="BZ72" s="31">
        <f t="shared" si="55"/>
        <v>1965</v>
      </c>
      <c r="CA72" s="32">
        <v>69</v>
      </c>
      <c r="CB72" s="33">
        <v>10</v>
      </c>
      <c r="CC72" s="8"/>
      <c r="CD72" s="30">
        <f t="shared" si="77"/>
        <v>2079</v>
      </c>
      <c r="CE72" s="31">
        <f t="shared" si="56"/>
        <v>2108</v>
      </c>
      <c r="CF72" s="32">
        <v>69</v>
      </c>
      <c r="CG72" s="33">
        <v>10</v>
      </c>
    </row>
    <row r="73" spans="1:85" x14ac:dyDescent="0.3">
      <c r="A73" s="5">
        <f t="shared" si="57"/>
        <v>2209</v>
      </c>
      <c r="B73" s="6">
        <f t="shared" si="42"/>
        <v>2240</v>
      </c>
      <c r="C73" s="9">
        <v>70</v>
      </c>
      <c r="D73" s="8"/>
      <c r="E73" s="5">
        <f t="shared" si="58"/>
        <v>1657</v>
      </c>
      <c r="F73" s="6">
        <f t="shared" si="43"/>
        <v>1680</v>
      </c>
      <c r="G73" s="7">
        <v>70</v>
      </c>
      <c r="H73" s="8"/>
      <c r="I73" s="5">
        <f t="shared" si="59"/>
        <v>2037</v>
      </c>
      <c r="J73" s="6">
        <f t="shared" si="45"/>
        <v>2065</v>
      </c>
      <c r="K73" s="7">
        <v>70</v>
      </c>
      <c r="L73" s="8"/>
      <c r="M73" s="5">
        <f t="shared" si="60"/>
        <v>2036.5</v>
      </c>
      <c r="N73" s="6">
        <f t="shared" si="44"/>
        <v>2065</v>
      </c>
      <c r="O73" s="7">
        <v>70</v>
      </c>
      <c r="P73" s="8"/>
      <c r="Q73" s="5">
        <f t="shared" si="61"/>
        <v>2209</v>
      </c>
      <c r="R73" s="6">
        <f t="shared" si="46"/>
        <v>2240</v>
      </c>
      <c r="S73" s="7">
        <v>70</v>
      </c>
      <c r="U73" s="5">
        <f t="shared" si="62"/>
        <v>2692</v>
      </c>
      <c r="V73" s="6">
        <f t="shared" si="63"/>
        <v>2730</v>
      </c>
      <c r="W73" s="9">
        <v>70</v>
      </c>
      <c r="X73" s="8"/>
      <c r="Y73" s="5">
        <f t="shared" si="64"/>
        <v>2106</v>
      </c>
      <c r="Z73" s="6">
        <f t="shared" si="47"/>
        <v>2135</v>
      </c>
      <c r="AA73" s="7">
        <v>70</v>
      </c>
      <c r="AB73" s="8"/>
      <c r="AC73" s="5">
        <f t="shared" si="65"/>
        <v>2485</v>
      </c>
      <c r="AD73" s="6">
        <f t="shared" si="66"/>
        <v>2520</v>
      </c>
      <c r="AE73" s="7">
        <v>70</v>
      </c>
      <c r="AF73" s="8"/>
      <c r="AG73" s="5">
        <f t="shared" si="67"/>
        <v>2106</v>
      </c>
      <c r="AH73" s="6">
        <f t="shared" si="48"/>
        <v>2135</v>
      </c>
      <c r="AI73" s="7">
        <v>70</v>
      </c>
      <c r="AJ73" s="8"/>
      <c r="AK73" s="5">
        <f t="shared" si="68"/>
        <v>2347</v>
      </c>
      <c r="AL73" s="6">
        <f t="shared" si="69"/>
        <v>2380</v>
      </c>
      <c r="AM73" s="7">
        <v>70</v>
      </c>
      <c r="AO73" s="5">
        <f t="shared" si="70"/>
        <v>2409</v>
      </c>
      <c r="AP73" s="6">
        <f t="shared" si="49"/>
        <v>2443</v>
      </c>
      <c r="AQ73" s="9">
        <v>69</v>
      </c>
      <c r="AR73" s="8"/>
      <c r="AS73" s="5">
        <f t="shared" si="71"/>
        <v>2065</v>
      </c>
      <c r="AT73" s="6">
        <f t="shared" si="50"/>
        <v>2094</v>
      </c>
      <c r="AU73" s="7">
        <v>69</v>
      </c>
      <c r="AV73" s="8"/>
      <c r="AW73" s="5">
        <f t="shared" si="72"/>
        <v>2293</v>
      </c>
      <c r="AX73" s="6">
        <f t="shared" si="51"/>
        <v>2325</v>
      </c>
      <c r="AY73" s="7">
        <v>69</v>
      </c>
      <c r="AZ73" s="8"/>
      <c r="BA73" s="5">
        <f t="shared" si="73"/>
        <v>1927</v>
      </c>
      <c r="BB73" s="6">
        <f t="shared" si="52"/>
        <v>1954</v>
      </c>
      <c r="BC73" s="7">
        <v>69</v>
      </c>
      <c r="BD73" s="8"/>
      <c r="BE73" s="5">
        <f t="shared" si="74"/>
        <v>2069</v>
      </c>
      <c r="BF73" s="6">
        <f t="shared" si="53"/>
        <v>2098</v>
      </c>
      <c r="BG73" s="7">
        <v>69</v>
      </c>
      <c r="BI73" s="30">
        <f t="shared" si="75"/>
        <v>2454</v>
      </c>
      <c r="BJ73" s="31">
        <f t="shared" si="54"/>
        <v>2489</v>
      </c>
      <c r="BK73" s="32">
        <v>70</v>
      </c>
      <c r="BL73" s="33">
        <v>10</v>
      </c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30">
        <f t="shared" si="76"/>
        <v>1966</v>
      </c>
      <c r="BZ73" s="31">
        <f t="shared" si="55"/>
        <v>1993</v>
      </c>
      <c r="CA73" s="32">
        <v>70</v>
      </c>
      <c r="CB73" s="33">
        <v>10</v>
      </c>
      <c r="CC73" s="8"/>
      <c r="CD73" s="30">
        <f t="shared" si="77"/>
        <v>2109</v>
      </c>
      <c r="CE73" s="31">
        <f t="shared" si="56"/>
        <v>2139</v>
      </c>
      <c r="CF73" s="32">
        <v>70</v>
      </c>
      <c r="CG73" s="33">
        <v>10</v>
      </c>
    </row>
    <row r="74" spans="1:85" x14ac:dyDescent="0.3">
      <c r="A74" s="5">
        <f t="shared" si="57"/>
        <v>2241</v>
      </c>
      <c r="B74" s="6">
        <f t="shared" si="42"/>
        <v>2272</v>
      </c>
      <c r="C74" s="9">
        <v>71</v>
      </c>
      <c r="D74" s="8"/>
      <c r="E74" s="5">
        <f t="shared" si="58"/>
        <v>1681</v>
      </c>
      <c r="F74" s="6">
        <f t="shared" si="43"/>
        <v>1704</v>
      </c>
      <c r="G74" s="7">
        <v>71</v>
      </c>
      <c r="H74" s="8"/>
      <c r="I74" s="5">
        <f t="shared" si="59"/>
        <v>2066</v>
      </c>
      <c r="J74" s="6">
        <f t="shared" si="45"/>
        <v>2095</v>
      </c>
      <c r="K74" s="7">
        <v>71</v>
      </c>
      <c r="L74" s="8"/>
      <c r="M74" s="5">
        <f t="shared" si="60"/>
        <v>2066</v>
      </c>
      <c r="N74" s="6">
        <f t="shared" si="44"/>
        <v>2094.5</v>
      </c>
      <c r="O74" s="7">
        <v>71</v>
      </c>
      <c r="P74" s="8"/>
      <c r="Q74" s="5">
        <f t="shared" si="61"/>
        <v>2241</v>
      </c>
      <c r="R74" s="6">
        <f t="shared" si="46"/>
        <v>2272</v>
      </c>
      <c r="S74" s="7">
        <v>71</v>
      </c>
      <c r="U74" s="5">
        <f t="shared" si="62"/>
        <v>2731</v>
      </c>
      <c r="V74" s="6">
        <f t="shared" si="63"/>
        <v>2769</v>
      </c>
      <c r="W74" s="9">
        <v>71</v>
      </c>
      <c r="X74" s="8"/>
      <c r="Y74" s="5">
        <f t="shared" si="64"/>
        <v>2136</v>
      </c>
      <c r="Z74" s="6">
        <f t="shared" si="47"/>
        <v>2166</v>
      </c>
      <c r="AA74" s="7">
        <v>71</v>
      </c>
      <c r="AB74" s="8"/>
      <c r="AC74" s="5">
        <f t="shared" si="65"/>
        <v>2521</v>
      </c>
      <c r="AD74" s="6">
        <f t="shared" si="66"/>
        <v>2556</v>
      </c>
      <c r="AE74" s="7">
        <v>71</v>
      </c>
      <c r="AF74" s="8"/>
      <c r="AG74" s="5">
        <f t="shared" si="67"/>
        <v>2136</v>
      </c>
      <c r="AH74" s="6">
        <f t="shared" si="48"/>
        <v>2166</v>
      </c>
      <c r="AI74" s="7">
        <v>71</v>
      </c>
      <c r="AJ74" s="8"/>
      <c r="AK74" s="5">
        <f t="shared" si="68"/>
        <v>2381</v>
      </c>
      <c r="AL74" s="6">
        <f t="shared" si="69"/>
        <v>2414</v>
      </c>
      <c r="AM74" s="7">
        <v>71</v>
      </c>
      <c r="AO74" s="5">
        <f t="shared" si="70"/>
        <v>2444</v>
      </c>
      <c r="AP74" s="6">
        <f t="shared" si="49"/>
        <v>2479</v>
      </c>
      <c r="AQ74" s="9">
        <v>70</v>
      </c>
      <c r="AR74" s="8"/>
      <c r="AS74" s="5">
        <f t="shared" si="71"/>
        <v>2095</v>
      </c>
      <c r="AT74" s="6">
        <f t="shared" si="50"/>
        <v>2125</v>
      </c>
      <c r="AU74" s="7">
        <v>70</v>
      </c>
      <c r="AV74" s="8"/>
      <c r="AW74" s="5">
        <f t="shared" si="72"/>
        <v>2326</v>
      </c>
      <c r="AX74" s="6">
        <f t="shared" si="51"/>
        <v>2359</v>
      </c>
      <c r="AY74" s="7">
        <v>70</v>
      </c>
      <c r="AZ74" s="8"/>
      <c r="BA74" s="5">
        <f t="shared" si="73"/>
        <v>1955</v>
      </c>
      <c r="BB74" s="6">
        <f t="shared" si="52"/>
        <v>1983</v>
      </c>
      <c r="BC74" s="7">
        <v>70</v>
      </c>
      <c r="BD74" s="8"/>
      <c r="BE74" s="5">
        <f t="shared" si="74"/>
        <v>2099</v>
      </c>
      <c r="BF74" s="6">
        <f t="shared" si="53"/>
        <v>2129</v>
      </c>
      <c r="BG74" s="7">
        <v>70</v>
      </c>
      <c r="BI74" s="30">
        <f t="shared" si="75"/>
        <v>2490</v>
      </c>
      <c r="BJ74" s="31">
        <f t="shared" si="54"/>
        <v>2524</v>
      </c>
      <c r="BK74" s="32">
        <v>71</v>
      </c>
      <c r="BL74" s="33">
        <v>10</v>
      </c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30">
        <f t="shared" si="76"/>
        <v>1994</v>
      </c>
      <c r="BZ74" s="31">
        <f t="shared" si="55"/>
        <v>2021</v>
      </c>
      <c r="CA74" s="32">
        <v>71</v>
      </c>
      <c r="CB74" s="33">
        <v>10</v>
      </c>
      <c r="CC74" s="8"/>
      <c r="CD74" s="30">
        <f t="shared" si="77"/>
        <v>2140</v>
      </c>
      <c r="CE74" s="31">
        <f t="shared" si="56"/>
        <v>2169</v>
      </c>
      <c r="CF74" s="32">
        <v>71</v>
      </c>
      <c r="CG74" s="33">
        <v>10</v>
      </c>
    </row>
    <row r="75" spans="1:85" x14ac:dyDescent="0.3">
      <c r="A75" s="5">
        <f t="shared" si="57"/>
        <v>2273</v>
      </c>
      <c r="B75" s="6">
        <f t="shared" si="42"/>
        <v>2304</v>
      </c>
      <c r="C75" s="9">
        <v>72</v>
      </c>
      <c r="D75" s="8"/>
      <c r="E75" s="5">
        <f t="shared" si="58"/>
        <v>1705</v>
      </c>
      <c r="F75" s="6">
        <f t="shared" si="43"/>
        <v>1728</v>
      </c>
      <c r="G75" s="7">
        <v>72</v>
      </c>
      <c r="H75" s="8"/>
      <c r="I75" s="5">
        <f t="shared" si="59"/>
        <v>2096</v>
      </c>
      <c r="J75" s="6">
        <f t="shared" si="45"/>
        <v>2124</v>
      </c>
      <c r="K75" s="7">
        <v>72</v>
      </c>
      <c r="L75" s="8"/>
      <c r="M75" s="5">
        <f t="shared" si="60"/>
        <v>2095.5</v>
      </c>
      <c r="N75" s="6">
        <f t="shared" si="44"/>
        <v>2124</v>
      </c>
      <c r="O75" s="7">
        <v>72</v>
      </c>
      <c r="P75" s="8"/>
      <c r="Q75" s="5">
        <f t="shared" si="61"/>
        <v>2273</v>
      </c>
      <c r="R75" s="6">
        <f t="shared" si="46"/>
        <v>2304</v>
      </c>
      <c r="S75" s="7">
        <v>72</v>
      </c>
      <c r="U75" s="5">
        <f t="shared" si="62"/>
        <v>2770</v>
      </c>
      <c r="V75" s="6">
        <f t="shared" si="63"/>
        <v>2808</v>
      </c>
      <c r="W75" s="9">
        <v>72</v>
      </c>
      <c r="X75" s="8"/>
      <c r="Y75" s="5">
        <f t="shared" si="64"/>
        <v>2167</v>
      </c>
      <c r="Z75" s="6">
        <f t="shared" si="47"/>
        <v>2196</v>
      </c>
      <c r="AA75" s="7">
        <v>72</v>
      </c>
      <c r="AB75" s="8"/>
      <c r="AC75" s="5">
        <f t="shared" si="65"/>
        <v>2557</v>
      </c>
      <c r="AD75" s="6">
        <f t="shared" si="66"/>
        <v>2592</v>
      </c>
      <c r="AE75" s="7">
        <v>72</v>
      </c>
      <c r="AF75" s="8"/>
      <c r="AG75" s="5">
        <f t="shared" si="67"/>
        <v>2167</v>
      </c>
      <c r="AH75" s="6">
        <f t="shared" si="48"/>
        <v>2196</v>
      </c>
      <c r="AI75" s="7">
        <v>72</v>
      </c>
      <c r="AJ75" s="8"/>
      <c r="AK75" s="5">
        <f t="shared" si="68"/>
        <v>2415</v>
      </c>
      <c r="AL75" s="6">
        <f t="shared" si="69"/>
        <v>2448</v>
      </c>
      <c r="AM75" s="7">
        <v>72</v>
      </c>
      <c r="AO75" s="5">
        <f t="shared" si="70"/>
        <v>2480</v>
      </c>
      <c r="AP75" s="6">
        <f t="shared" si="49"/>
        <v>2514</v>
      </c>
      <c r="AQ75" s="9">
        <v>71</v>
      </c>
      <c r="AR75" s="8"/>
      <c r="AS75" s="5">
        <f t="shared" si="71"/>
        <v>2126</v>
      </c>
      <c r="AT75" s="6">
        <f t="shared" si="50"/>
        <v>2155</v>
      </c>
      <c r="AU75" s="7">
        <v>71</v>
      </c>
      <c r="AV75" s="8"/>
      <c r="AW75" s="5">
        <f t="shared" si="72"/>
        <v>2360</v>
      </c>
      <c r="AX75" s="6">
        <f t="shared" si="51"/>
        <v>2393</v>
      </c>
      <c r="AY75" s="7">
        <v>71</v>
      </c>
      <c r="AZ75" s="8"/>
      <c r="BA75" s="5">
        <f t="shared" si="73"/>
        <v>1984</v>
      </c>
      <c r="BB75" s="6">
        <f t="shared" si="52"/>
        <v>2011</v>
      </c>
      <c r="BC75" s="7">
        <v>71</v>
      </c>
      <c r="BD75" s="8"/>
      <c r="BE75" s="5">
        <f t="shared" si="74"/>
        <v>2130</v>
      </c>
      <c r="BF75" s="6">
        <f t="shared" si="53"/>
        <v>2159</v>
      </c>
      <c r="BG75" s="7">
        <v>71</v>
      </c>
      <c r="BI75" s="30">
        <f t="shared" si="75"/>
        <v>2525</v>
      </c>
      <c r="BJ75" s="31">
        <f t="shared" si="54"/>
        <v>2560</v>
      </c>
      <c r="BK75" s="32">
        <v>72</v>
      </c>
      <c r="BL75" s="33">
        <v>10</v>
      </c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30">
        <f t="shared" si="76"/>
        <v>2022</v>
      </c>
      <c r="BZ75" s="31">
        <f t="shared" si="55"/>
        <v>2050</v>
      </c>
      <c r="CA75" s="32">
        <v>72</v>
      </c>
      <c r="CB75" s="33">
        <v>10</v>
      </c>
      <c r="CC75" s="8"/>
      <c r="CD75" s="30">
        <f t="shared" si="77"/>
        <v>2170</v>
      </c>
      <c r="CE75" s="31">
        <f t="shared" si="56"/>
        <v>2200</v>
      </c>
      <c r="CF75" s="32">
        <v>72</v>
      </c>
      <c r="CG75" s="33">
        <v>10</v>
      </c>
    </row>
    <row r="76" spans="1:85" x14ac:dyDescent="0.3">
      <c r="A76" s="5">
        <f t="shared" si="57"/>
        <v>2305</v>
      </c>
      <c r="B76" s="6">
        <f t="shared" si="42"/>
        <v>2336</v>
      </c>
      <c r="C76" s="9">
        <v>73</v>
      </c>
      <c r="D76" s="8"/>
      <c r="E76" s="5">
        <f t="shared" si="58"/>
        <v>1729</v>
      </c>
      <c r="F76" s="6">
        <f t="shared" si="43"/>
        <v>1752</v>
      </c>
      <c r="G76" s="7">
        <v>73</v>
      </c>
      <c r="H76" s="8"/>
      <c r="I76" s="5">
        <f t="shared" si="59"/>
        <v>2125</v>
      </c>
      <c r="J76" s="6">
        <f t="shared" si="45"/>
        <v>2154</v>
      </c>
      <c r="K76" s="7">
        <v>73</v>
      </c>
      <c r="L76" s="8"/>
      <c r="M76" s="5">
        <f t="shared" si="60"/>
        <v>2125</v>
      </c>
      <c r="N76" s="6">
        <f t="shared" si="44"/>
        <v>2153.5</v>
      </c>
      <c r="O76" s="7">
        <v>73</v>
      </c>
      <c r="P76" s="8"/>
      <c r="Q76" s="5">
        <f t="shared" si="61"/>
        <v>2305</v>
      </c>
      <c r="R76" s="6">
        <f t="shared" si="46"/>
        <v>2336</v>
      </c>
      <c r="S76" s="7">
        <v>73</v>
      </c>
      <c r="U76" s="5">
        <f t="shared" si="62"/>
        <v>2809</v>
      </c>
      <c r="V76" s="6">
        <f t="shared" si="63"/>
        <v>2847</v>
      </c>
      <c r="W76" s="9">
        <v>73</v>
      </c>
      <c r="X76" s="8"/>
      <c r="Y76" s="5">
        <f t="shared" si="64"/>
        <v>2197</v>
      </c>
      <c r="Z76" s="6">
        <f t="shared" si="47"/>
        <v>2227</v>
      </c>
      <c r="AA76" s="7">
        <v>73</v>
      </c>
      <c r="AB76" s="8"/>
      <c r="AC76" s="5">
        <f t="shared" si="65"/>
        <v>2593</v>
      </c>
      <c r="AD76" s="6">
        <f t="shared" si="66"/>
        <v>2628</v>
      </c>
      <c r="AE76" s="7">
        <v>73</v>
      </c>
      <c r="AF76" s="8"/>
      <c r="AG76" s="5">
        <f t="shared" si="67"/>
        <v>2197</v>
      </c>
      <c r="AH76" s="6">
        <f t="shared" si="48"/>
        <v>2227</v>
      </c>
      <c r="AI76" s="7">
        <v>73</v>
      </c>
      <c r="AJ76" s="8"/>
      <c r="AK76" s="5">
        <f t="shared" si="68"/>
        <v>2449</v>
      </c>
      <c r="AL76" s="6">
        <f t="shared" si="69"/>
        <v>2482</v>
      </c>
      <c r="AM76" s="7">
        <v>73</v>
      </c>
      <c r="AO76" s="5">
        <f t="shared" si="70"/>
        <v>2515</v>
      </c>
      <c r="AP76" s="6">
        <f t="shared" si="49"/>
        <v>2550</v>
      </c>
      <c r="AQ76" s="9">
        <v>72</v>
      </c>
      <c r="AR76" s="8"/>
      <c r="AS76" s="5">
        <f t="shared" si="71"/>
        <v>2156</v>
      </c>
      <c r="AT76" s="6">
        <f t="shared" si="50"/>
        <v>2185</v>
      </c>
      <c r="AU76" s="7">
        <v>72</v>
      </c>
      <c r="AV76" s="8"/>
      <c r="AW76" s="5">
        <f t="shared" si="72"/>
        <v>2394</v>
      </c>
      <c r="AX76" s="6">
        <f t="shared" si="51"/>
        <v>2427</v>
      </c>
      <c r="AY76" s="7">
        <v>72</v>
      </c>
      <c r="AZ76" s="8"/>
      <c r="BA76" s="5">
        <f t="shared" si="73"/>
        <v>2012</v>
      </c>
      <c r="BB76" s="6">
        <f t="shared" si="52"/>
        <v>2039</v>
      </c>
      <c r="BC76" s="7">
        <v>72</v>
      </c>
      <c r="BD76" s="8"/>
      <c r="BE76" s="5">
        <f t="shared" si="74"/>
        <v>2160</v>
      </c>
      <c r="BF76" s="6">
        <f t="shared" si="53"/>
        <v>2190</v>
      </c>
      <c r="BG76" s="7">
        <v>72</v>
      </c>
      <c r="BI76" s="30">
        <f t="shared" si="75"/>
        <v>2561</v>
      </c>
      <c r="BJ76" s="31">
        <f t="shared" si="54"/>
        <v>2595</v>
      </c>
      <c r="BK76" s="32">
        <v>73</v>
      </c>
      <c r="BL76" s="33">
        <v>10</v>
      </c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30">
        <f t="shared" si="76"/>
        <v>2051</v>
      </c>
      <c r="BZ76" s="31">
        <f t="shared" si="55"/>
        <v>2078</v>
      </c>
      <c r="CA76" s="32">
        <v>73</v>
      </c>
      <c r="CB76" s="33">
        <v>10</v>
      </c>
      <c r="CC76" s="8"/>
      <c r="CD76" s="30">
        <f t="shared" si="77"/>
        <v>2201</v>
      </c>
      <c r="CE76" s="31">
        <f t="shared" si="56"/>
        <v>2230</v>
      </c>
      <c r="CF76" s="32">
        <v>73</v>
      </c>
      <c r="CG76" s="33">
        <v>10</v>
      </c>
    </row>
    <row r="77" spans="1:85" x14ac:dyDescent="0.3">
      <c r="A77" s="5">
        <f t="shared" si="57"/>
        <v>2337</v>
      </c>
      <c r="B77" s="6">
        <f t="shared" si="42"/>
        <v>2368</v>
      </c>
      <c r="C77" s="9">
        <v>74</v>
      </c>
      <c r="D77" s="8"/>
      <c r="E77" s="5">
        <f t="shared" si="58"/>
        <v>1753</v>
      </c>
      <c r="F77" s="6">
        <f t="shared" si="43"/>
        <v>1776</v>
      </c>
      <c r="G77" s="7">
        <v>74</v>
      </c>
      <c r="H77" s="8"/>
      <c r="I77" s="5">
        <f t="shared" si="59"/>
        <v>2155</v>
      </c>
      <c r="J77" s="6">
        <f t="shared" si="45"/>
        <v>2183</v>
      </c>
      <c r="K77" s="7">
        <v>74</v>
      </c>
      <c r="L77" s="8"/>
      <c r="M77" s="5">
        <f t="shared" si="60"/>
        <v>2154.5</v>
      </c>
      <c r="N77" s="6">
        <f t="shared" si="44"/>
        <v>2183</v>
      </c>
      <c r="O77" s="7">
        <v>74</v>
      </c>
      <c r="P77" s="8"/>
      <c r="Q77" s="5">
        <f t="shared" si="61"/>
        <v>2337</v>
      </c>
      <c r="R77" s="6">
        <f t="shared" si="46"/>
        <v>2368</v>
      </c>
      <c r="S77" s="7">
        <v>74</v>
      </c>
      <c r="U77" s="5">
        <f t="shared" si="62"/>
        <v>2848</v>
      </c>
      <c r="V77" s="6">
        <f t="shared" si="63"/>
        <v>2886</v>
      </c>
      <c r="W77" s="9">
        <v>74</v>
      </c>
      <c r="X77" s="8"/>
      <c r="Y77" s="5">
        <f t="shared" si="64"/>
        <v>2228</v>
      </c>
      <c r="Z77" s="6">
        <f t="shared" si="47"/>
        <v>2257</v>
      </c>
      <c r="AA77" s="7">
        <v>74</v>
      </c>
      <c r="AB77" s="8"/>
      <c r="AC77" s="5">
        <f t="shared" si="65"/>
        <v>2629</v>
      </c>
      <c r="AD77" s="6">
        <f t="shared" si="66"/>
        <v>2664</v>
      </c>
      <c r="AE77" s="7">
        <v>74</v>
      </c>
      <c r="AF77" s="8"/>
      <c r="AG77" s="5">
        <f t="shared" si="67"/>
        <v>2228</v>
      </c>
      <c r="AH77" s="6">
        <f t="shared" si="48"/>
        <v>2257</v>
      </c>
      <c r="AI77" s="7">
        <v>74</v>
      </c>
      <c r="AJ77" s="8"/>
      <c r="AK77" s="5">
        <f t="shared" si="68"/>
        <v>2483</v>
      </c>
      <c r="AL77" s="6">
        <f t="shared" si="69"/>
        <v>2516</v>
      </c>
      <c r="AM77" s="7">
        <v>74</v>
      </c>
      <c r="AO77" s="5">
        <f t="shared" si="70"/>
        <v>2551</v>
      </c>
      <c r="AP77" s="6">
        <f t="shared" si="49"/>
        <v>2585</v>
      </c>
      <c r="AQ77" s="9">
        <v>73</v>
      </c>
      <c r="AR77" s="8"/>
      <c r="AS77" s="5">
        <f t="shared" si="71"/>
        <v>2186</v>
      </c>
      <c r="AT77" s="6">
        <f t="shared" si="50"/>
        <v>2216</v>
      </c>
      <c r="AU77" s="7">
        <v>73</v>
      </c>
      <c r="AV77" s="8"/>
      <c r="AW77" s="5">
        <f t="shared" si="72"/>
        <v>2428</v>
      </c>
      <c r="AX77" s="6">
        <f t="shared" si="51"/>
        <v>2460</v>
      </c>
      <c r="AY77" s="7">
        <v>73</v>
      </c>
      <c r="AZ77" s="8"/>
      <c r="BA77" s="5">
        <f t="shared" si="73"/>
        <v>2040</v>
      </c>
      <c r="BB77" s="6">
        <f t="shared" si="52"/>
        <v>2068</v>
      </c>
      <c r="BC77" s="7">
        <v>73</v>
      </c>
      <c r="BD77" s="8"/>
      <c r="BE77" s="5">
        <f t="shared" si="74"/>
        <v>2191</v>
      </c>
      <c r="BF77" s="6">
        <f t="shared" si="53"/>
        <v>2220</v>
      </c>
      <c r="BG77" s="7">
        <v>73</v>
      </c>
      <c r="BI77" s="30">
        <f t="shared" si="75"/>
        <v>2596</v>
      </c>
      <c r="BJ77" s="31">
        <f t="shared" si="54"/>
        <v>2630</v>
      </c>
      <c r="BK77" s="32">
        <v>74</v>
      </c>
      <c r="BL77" s="33">
        <v>10</v>
      </c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30">
        <f t="shared" si="76"/>
        <v>2079</v>
      </c>
      <c r="BZ77" s="31">
        <f t="shared" si="55"/>
        <v>2106</v>
      </c>
      <c r="CA77" s="32">
        <v>74</v>
      </c>
      <c r="CB77" s="33">
        <v>10</v>
      </c>
      <c r="CC77" s="8"/>
      <c r="CD77" s="30">
        <f t="shared" si="77"/>
        <v>2231</v>
      </c>
      <c r="CE77" s="31">
        <f t="shared" si="56"/>
        <v>2260</v>
      </c>
      <c r="CF77" s="32">
        <v>74</v>
      </c>
      <c r="CG77" s="33">
        <v>10</v>
      </c>
    </row>
    <row r="78" spans="1:85" x14ac:dyDescent="0.3">
      <c r="A78" s="5">
        <f t="shared" si="57"/>
        <v>2369</v>
      </c>
      <c r="B78" s="6">
        <f t="shared" si="42"/>
        <v>2400</v>
      </c>
      <c r="C78" s="9">
        <v>75</v>
      </c>
      <c r="D78" s="8"/>
      <c r="E78" s="5">
        <f t="shared" si="58"/>
        <v>1777</v>
      </c>
      <c r="F78" s="6">
        <f t="shared" si="43"/>
        <v>1800</v>
      </c>
      <c r="G78" s="7">
        <v>75</v>
      </c>
      <c r="H78" s="8"/>
      <c r="I78" s="5">
        <f t="shared" si="59"/>
        <v>2184</v>
      </c>
      <c r="J78" s="6">
        <f t="shared" si="45"/>
        <v>2213</v>
      </c>
      <c r="K78" s="7">
        <v>75</v>
      </c>
      <c r="L78" s="8"/>
      <c r="M78" s="5">
        <f t="shared" si="60"/>
        <v>2184</v>
      </c>
      <c r="N78" s="6">
        <f t="shared" si="44"/>
        <v>2212.5</v>
      </c>
      <c r="O78" s="7">
        <v>75</v>
      </c>
      <c r="P78" s="8"/>
      <c r="Q78" s="5">
        <f t="shared" si="61"/>
        <v>2369</v>
      </c>
      <c r="R78" s="6">
        <f t="shared" si="46"/>
        <v>2400</v>
      </c>
      <c r="S78" s="7">
        <v>75</v>
      </c>
      <c r="U78" s="5">
        <f t="shared" si="62"/>
        <v>2887</v>
      </c>
      <c r="V78" s="6">
        <f t="shared" si="63"/>
        <v>2925</v>
      </c>
      <c r="W78" s="9">
        <v>75</v>
      </c>
      <c r="X78" s="8"/>
      <c r="Y78" s="5">
        <f t="shared" si="64"/>
        <v>2258</v>
      </c>
      <c r="Z78" s="6">
        <f t="shared" si="47"/>
        <v>2288</v>
      </c>
      <c r="AA78" s="7">
        <v>75</v>
      </c>
      <c r="AB78" s="8"/>
      <c r="AC78" s="5">
        <f t="shared" si="65"/>
        <v>2665</v>
      </c>
      <c r="AD78" s="6">
        <f t="shared" si="66"/>
        <v>2700</v>
      </c>
      <c r="AE78" s="7">
        <v>75</v>
      </c>
      <c r="AF78" s="8"/>
      <c r="AG78" s="5">
        <f t="shared" si="67"/>
        <v>2258</v>
      </c>
      <c r="AH78" s="6">
        <f t="shared" si="48"/>
        <v>2288</v>
      </c>
      <c r="AI78" s="7">
        <v>75</v>
      </c>
      <c r="AJ78" s="8"/>
      <c r="AK78" s="5">
        <f t="shared" si="68"/>
        <v>2517</v>
      </c>
      <c r="AL78" s="6">
        <f t="shared" si="69"/>
        <v>2550</v>
      </c>
      <c r="AM78" s="7">
        <v>75</v>
      </c>
      <c r="AO78" s="5">
        <f t="shared" si="70"/>
        <v>2586</v>
      </c>
      <c r="AP78" s="6">
        <f t="shared" si="49"/>
        <v>2621</v>
      </c>
      <c r="AQ78" s="9">
        <v>74</v>
      </c>
      <c r="AR78" s="8"/>
      <c r="AS78" s="5">
        <f t="shared" si="71"/>
        <v>2217</v>
      </c>
      <c r="AT78" s="6">
        <f t="shared" si="50"/>
        <v>2246</v>
      </c>
      <c r="AU78" s="7">
        <v>74</v>
      </c>
      <c r="AV78" s="8"/>
      <c r="AW78" s="5">
        <f t="shared" si="72"/>
        <v>2461</v>
      </c>
      <c r="AX78" s="6">
        <f t="shared" si="51"/>
        <v>2494</v>
      </c>
      <c r="AY78" s="7">
        <v>74</v>
      </c>
      <c r="AZ78" s="8"/>
      <c r="BA78" s="5">
        <f t="shared" si="73"/>
        <v>2069</v>
      </c>
      <c r="BB78" s="6">
        <f t="shared" si="52"/>
        <v>2096</v>
      </c>
      <c r="BC78" s="7">
        <v>74</v>
      </c>
      <c r="BD78" s="8"/>
      <c r="BE78" s="5">
        <f t="shared" si="74"/>
        <v>2221</v>
      </c>
      <c r="BF78" s="6">
        <f t="shared" si="53"/>
        <v>2251</v>
      </c>
      <c r="BG78" s="7">
        <v>74</v>
      </c>
      <c r="BI78" s="30">
        <f t="shared" si="75"/>
        <v>2631</v>
      </c>
      <c r="BJ78" s="31">
        <f t="shared" si="54"/>
        <v>2666</v>
      </c>
      <c r="BK78" s="32">
        <v>75</v>
      </c>
      <c r="BL78" s="33">
        <v>10</v>
      </c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30">
        <f t="shared" si="76"/>
        <v>2107</v>
      </c>
      <c r="BZ78" s="31">
        <f t="shared" si="55"/>
        <v>2135</v>
      </c>
      <c r="CA78" s="32">
        <v>75</v>
      </c>
      <c r="CB78" s="33">
        <v>10</v>
      </c>
      <c r="CC78" s="8"/>
      <c r="CD78" s="30">
        <f t="shared" si="77"/>
        <v>2261</v>
      </c>
      <c r="CE78" s="31">
        <f t="shared" si="56"/>
        <v>2291</v>
      </c>
      <c r="CF78" s="32">
        <v>75</v>
      </c>
      <c r="CG78" s="33">
        <v>10</v>
      </c>
    </row>
    <row r="79" spans="1:85" x14ac:dyDescent="0.3">
      <c r="A79" s="5">
        <f t="shared" si="57"/>
        <v>2401</v>
      </c>
      <c r="B79" s="6">
        <f t="shared" si="42"/>
        <v>2432</v>
      </c>
      <c r="C79" s="9">
        <v>76</v>
      </c>
      <c r="D79" s="8"/>
      <c r="E79" s="5">
        <f t="shared" si="58"/>
        <v>1801</v>
      </c>
      <c r="F79" s="6">
        <f t="shared" si="43"/>
        <v>1824</v>
      </c>
      <c r="G79" s="7">
        <v>76</v>
      </c>
      <c r="H79" s="8"/>
      <c r="I79" s="5">
        <f t="shared" si="59"/>
        <v>2214</v>
      </c>
      <c r="J79" s="6">
        <f t="shared" si="45"/>
        <v>2242</v>
      </c>
      <c r="K79" s="7">
        <v>76</v>
      </c>
      <c r="L79" s="8"/>
      <c r="M79" s="5">
        <f t="shared" si="60"/>
        <v>2213.5</v>
      </c>
      <c r="N79" s="6">
        <f t="shared" si="44"/>
        <v>2242</v>
      </c>
      <c r="O79" s="7">
        <v>76</v>
      </c>
      <c r="P79" s="8"/>
      <c r="Q79" s="5">
        <f t="shared" si="61"/>
        <v>2401</v>
      </c>
      <c r="R79" s="6">
        <f t="shared" si="46"/>
        <v>2432</v>
      </c>
      <c r="S79" s="7">
        <v>76</v>
      </c>
      <c r="U79" s="5">
        <f t="shared" si="62"/>
        <v>2926</v>
      </c>
      <c r="V79" s="6">
        <f t="shared" si="63"/>
        <v>2964</v>
      </c>
      <c r="W79" s="9">
        <v>76</v>
      </c>
      <c r="X79" s="8"/>
      <c r="Y79" s="5">
        <f t="shared" si="64"/>
        <v>2289</v>
      </c>
      <c r="Z79" s="6">
        <f t="shared" si="47"/>
        <v>2318</v>
      </c>
      <c r="AA79" s="7">
        <v>76</v>
      </c>
      <c r="AB79" s="8"/>
      <c r="AC79" s="5">
        <f t="shared" si="65"/>
        <v>2701</v>
      </c>
      <c r="AD79" s="6">
        <f t="shared" si="66"/>
        <v>2736</v>
      </c>
      <c r="AE79" s="7">
        <v>76</v>
      </c>
      <c r="AF79" s="8"/>
      <c r="AG79" s="5">
        <f t="shared" si="67"/>
        <v>2289</v>
      </c>
      <c r="AH79" s="6">
        <f t="shared" si="48"/>
        <v>2318</v>
      </c>
      <c r="AI79" s="7">
        <v>76</v>
      </c>
      <c r="AJ79" s="8"/>
      <c r="AK79" s="5">
        <f t="shared" si="68"/>
        <v>2551</v>
      </c>
      <c r="AL79" s="6">
        <f t="shared" si="69"/>
        <v>2584</v>
      </c>
      <c r="AM79" s="7">
        <v>76</v>
      </c>
      <c r="AO79" s="5">
        <f t="shared" si="70"/>
        <v>2622</v>
      </c>
      <c r="AP79" s="6">
        <f t="shared" si="49"/>
        <v>2656</v>
      </c>
      <c r="AQ79" s="9">
        <v>75</v>
      </c>
      <c r="AR79" s="8"/>
      <c r="AS79" s="5">
        <f t="shared" si="71"/>
        <v>2247</v>
      </c>
      <c r="AT79" s="6">
        <f t="shared" si="50"/>
        <v>2277</v>
      </c>
      <c r="AU79" s="7">
        <v>75</v>
      </c>
      <c r="AV79" s="8"/>
      <c r="AW79" s="5">
        <f t="shared" si="72"/>
        <v>2495</v>
      </c>
      <c r="AX79" s="6">
        <f t="shared" si="51"/>
        <v>2528</v>
      </c>
      <c r="AY79" s="7">
        <v>75</v>
      </c>
      <c r="AZ79" s="8"/>
      <c r="BA79" s="5">
        <f t="shared" si="73"/>
        <v>2097</v>
      </c>
      <c r="BB79" s="6">
        <f t="shared" si="52"/>
        <v>2124</v>
      </c>
      <c r="BC79" s="7">
        <v>75</v>
      </c>
      <c r="BD79" s="8"/>
      <c r="BE79" s="5">
        <f t="shared" si="74"/>
        <v>2252</v>
      </c>
      <c r="BF79" s="6">
        <f t="shared" si="53"/>
        <v>2281</v>
      </c>
      <c r="BG79" s="7">
        <v>75</v>
      </c>
      <c r="BI79" s="30">
        <f t="shared" si="75"/>
        <v>2667</v>
      </c>
      <c r="BJ79" s="31">
        <f t="shared" si="54"/>
        <v>2701</v>
      </c>
      <c r="BK79" s="32">
        <v>76</v>
      </c>
      <c r="BL79" s="33">
        <v>10</v>
      </c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30">
        <f t="shared" si="76"/>
        <v>2136</v>
      </c>
      <c r="BZ79" s="31">
        <f t="shared" si="55"/>
        <v>2163</v>
      </c>
      <c r="CA79" s="32">
        <v>76</v>
      </c>
      <c r="CB79" s="33">
        <v>10</v>
      </c>
      <c r="CC79" s="8"/>
      <c r="CD79" s="30">
        <f t="shared" si="77"/>
        <v>2292</v>
      </c>
      <c r="CE79" s="31">
        <f t="shared" si="56"/>
        <v>2321</v>
      </c>
      <c r="CF79" s="32">
        <v>76</v>
      </c>
      <c r="CG79" s="33">
        <v>10</v>
      </c>
    </row>
    <row r="80" spans="1:85" x14ac:dyDescent="0.3">
      <c r="A80" s="5">
        <f t="shared" si="57"/>
        <v>2433</v>
      </c>
      <c r="B80" s="6">
        <f t="shared" si="42"/>
        <v>2464</v>
      </c>
      <c r="C80" s="9">
        <v>77</v>
      </c>
      <c r="D80" s="8"/>
      <c r="E80" s="5">
        <f t="shared" si="58"/>
        <v>1825</v>
      </c>
      <c r="F80" s="6">
        <f t="shared" si="43"/>
        <v>1848</v>
      </c>
      <c r="G80" s="7">
        <v>77</v>
      </c>
      <c r="H80" s="8"/>
      <c r="I80" s="5">
        <f t="shared" si="59"/>
        <v>2243</v>
      </c>
      <c r="J80" s="6">
        <f t="shared" si="45"/>
        <v>2272</v>
      </c>
      <c r="K80" s="7">
        <v>77</v>
      </c>
      <c r="L80" s="8"/>
      <c r="M80" s="5">
        <f t="shared" si="60"/>
        <v>2243</v>
      </c>
      <c r="N80" s="6">
        <f t="shared" si="44"/>
        <v>2271.5</v>
      </c>
      <c r="O80" s="7">
        <v>77</v>
      </c>
      <c r="P80" s="8"/>
      <c r="Q80" s="5">
        <f t="shared" si="61"/>
        <v>2433</v>
      </c>
      <c r="R80" s="6">
        <f t="shared" si="46"/>
        <v>2464</v>
      </c>
      <c r="S80" s="7">
        <v>77</v>
      </c>
      <c r="U80" s="5">
        <f t="shared" si="62"/>
        <v>2965</v>
      </c>
      <c r="V80" s="6">
        <f t="shared" si="63"/>
        <v>3003</v>
      </c>
      <c r="W80" s="9">
        <v>77</v>
      </c>
      <c r="X80" s="8"/>
      <c r="Y80" s="5">
        <f t="shared" si="64"/>
        <v>2319</v>
      </c>
      <c r="Z80" s="6">
        <f t="shared" si="47"/>
        <v>2349</v>
      </c>
      <c r="AA80" s="7">
        <v>77</v>
      </c>
      <c r="AB80" s="8"/>
      <c r="AC80" s="5">
        <f t="shared" si="65"/>
        <v>2737</v>
      </c>
      <c r="AD80" s="6">
        <f t="shared" si="66"/>
        <v>2772</v>
      </c>
      <c r="AE80" s="7">
        <v>77</v>
      </c>
      <c r="AF80" s="8"/>
      <c r="AG80" s="5">
        <f t="shared" si="67"/>
        <v>2319</v>
      </c>
      <c r="AH80" s="6">
        <f t="shared" si="48"/>
        <v>2349</v>
      </c>
      <c r="AI80" s="7">
        <v>77</v>
      </c>
      <c r="AJ80" s="8"/>
      <c r="AK80" s="5">
        <f t="shared" si="68"/>
        <v>2585</v>
      </c>
      <c r="AL80" s="6">
        <f t="shared" si="69"/>
        <v>2618</v>
      </c>
      <c r="AM80" s="7">
        <v>77</v>
      </c>
      <c r="AO80" s="5">
        <f t="shared" si="70"/>
        <v>2657</v>
      </c>
      <c r="AP80" s="6">
        <f t="shared" si="49"/>
        <v>2691</v>
      </c>
      <c r="AQ80" s="9">
        <v>76</v>
      </c>
      <c r="AR80" s="8"/>
      <c r="AS80" s="5">
        <f t="shared" si="71"/>
        <v>2278</v>
      </c>
      <c r="AT80" s="6">
        <f t="shared" si="50"/>
        <v>2307</v>
      </c>
      <c r="AU80" s="7">
        <v>76</v>
      </c>
      <c r="AV80" s="8"/>
      <c r="AW80" s="5">
        <f t="shared" si="72"/>
        <v>2529</v>
      </c>
      <c r="AX80" s="6">
        <f t="shared" si="51"/>
        <v>2561</v>
      </c>
      <c r="AY80" s="7">
        <v>76</v>
      </c>
      <c r="AZ80" s="8"/>
      <c r="BA80" s="5">
        <f t="shared" si="73"/>
        <v>2125</v>
      </c>
      <c r="BB80" s="6">
        <f t="shared" si="52"/>
        <v>2153</v>
      </c>
      <c r="BC80" s="7">
        <v>76</v>
      </c>
      <c r="BD80" s="8"/>
      <c r="BE80" s="5">
        <f t="shared" si="74"/>
        <v>2282</v>
      </c>
      <c r="BF80" s="6">
        <f t="shared" si="53"/>
        <v>2311</v>
      </c>
      <c r="BG80" s="7">
        <v>76</v>
      </c>
      <c r="BI80" s="30">
        <f t="shared" si="75"/>
        <v>2702</v>
      </c>
      <c r="BJ80" s="31">
        <f t="shared" si="54"/>
        <v>2737</v>
      </c>
      <c r="BK80" s="32">
        <v>77</v>
      </c>
      <c r="BL80" s="33">
        <v>10</v>
      </c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30">
        <f t="shared" si="76"/>
        <v>2164</v>
      </c>
      <c r="BZ80" s="31">
        <f t="shared" si="55"/>
        <v>2191</v>
      </c>
      <c r="CA80" s="32">
        <v>77</v>
      </c>
      <c r="CB80" s="33">
        <v>10</v>
      </c>
      <c r="CC80" s="8"/>
      <c r="CD80" s="30">
        <f t="shared" si="77"/>
        <v>2322</v>
      </c>
      <c r="CE80" s="31">
        <f t="shared" si="56"/>
        <v>2352</v>
      </c>
      <c r="CF80" s="32">
        <v>77</v>
      </c>
      <c r="CG80" s="33">
        <v>10</v>
      </c>
    </row>
    <row r="81" spans="1:85" x14ac:dyDescent="0.3">
      <c r="A81" s="5">
        <f t="shared" si="57"/>
        <v>2465</v>
      </c>
      <c r="B81" s="6">
        <f t="shared" si="42"/>
        <v>2496</v>
      </c>
      <c r="C81" s="9">
        <v>78</v>
      </c>
      <c r="D81" s="8"/>
      <c r="E81" s="5">
        <f t="shared" si="58"/>
        <v>1849</v>
      </c>
      <c r="F81" s="6">
        <f t="shared" si="43"/>
        <v>1872</v>
      </c>
      <c r="G81" s="7">
        <v>78</v>
      </c>
      <c r="H81" s="8"/>
      <c r="I81" s="5">
        <f t="shared" si="59"/>
        <v>2273</v>
      </c>
      <c r="J81" s="6">
        <f t="shared" si="45"/>
        <v>2301</v>
      </c>
      <c r="K81" s="7">
        <v>78</v>
      </c>
      <c r="L81" s="8"/>
      <c r="M81" s="5">
        <f t="shared" si="60"/>
        <v>2272.5</v>
      </c>
      <c r="N81" s="6">
        <f t="shared" si="44"/>
        <v>2301</v>
      </c>
      <c r="O81" s="7">
        <v>78</v>
      </c>
      <c r="P81" s="8"/>
      <c r="Q81" s="5">
        <f t="shared" si="61"/>
        <v>2465</v>
      </c>
      <c r="R81" s="6">
        <f t="shared" si="46"/>
        <v>2496</v>
      </c>
      <c r="S81" s="7">
        <v>78</v>
      </c>
      <c r="U81" s="5">
        <f t="shared" si="62"/>
        <v>3004</v>
      </c>
      <c r="V81" s="6">
        <f t="shared" si="63"/>
        <v>3042</v>
      </c>
      <c r="W81" s="9">
        <v>78</v>
      </c>
      <c r="X81" s="8"/>
      <c r="Y81" s="5">
        <f t="shared" si="64"/>
        <v>2350</v>
      </c>
      <c r="Z81" s="6">
        <f t="shared" si="47"/>
        <v>2379</v>
      </c>
      <c r="AA81" s="7">
        <v>78</v>
      </c>
      <c r="AB81" s="8"/>
      <c r="AC81" s="5">
        <f t="shared" si="65"/>
        <v>2773</v>
      </c>
      <c r="AD81" s="6">
        <f t="shared" si="66"/>
        <v>2808</v>
      </c>
      <c r="AE81" s="7">
        <v>78</v>
      </c>
      <c r="AF81" s="8"/>
      <c r="AG81" s="5">
        <f t="shared" si="67"/>
        <v>2350</v>
      </c>
      <c r="AH81" s="6">
        <f t="shared" si="48"/>
        <v>2379</v>
      </c>
      <c r="AI81" s="7">
        <v>78</v>
      </c>
      <c r="AJ81" s="8"/>
      <c r="AK81" s="5">
        <f t="shared" si="68"/>
        <v>2619</v>
      </c>
      <c r="AL81" s="6">
        <f t="shared" si="69"/>
        <v>2652</v>
      </c>
      <c r="AM81" s="7">
        <v>78</v>
      </c>
      <c r="AO81" s="5">
        <f t="shared" si="70"/>
        <v>2692</v>
      </c>
      <c r="AP81" s="6">
        <f t="shared" si="49"/>
        <v>2727</v>
      </c>
      <c r="AQ81" s="9">
        <v>77</v>
      </c>
      <c r="AR81" s="8"/>
      <c r="AS81" s="5">
        <f t="shared" si="71"/>
        <v>2308</v>
      </c>
      <c r="AT81" s="6">
        <f t="shared" si="50"/>
        <v>2337</v>
      </c>
      <c r="AU81" s="7">
        <v>77</v>
      </c>
      <c r="AV81" s="8"/>
      <c r="AW81" s="5">
        <f t="shared" si="72"/>
        <v>2562</v>
      </c>
      <c r="AX81" s="6">
        <f t="shared" si="51"/>
        <v>2595</v>
      </c>
      <c r="AY81" s="7">
        <v>77</v>
      </c>
      <c r="AZ81" s="8"/>
      <c r="BA81" s="5">
        <f t="shared" si="73"/>
        <v>2154</v>
      </c>
      <c r="BB81" s="6">
        <f t="shared" si="52"/>
        <v>2181</v>
      </c>
      <c r="BC81" s="7">
        <v>77</v>
      </c>
      <c r="BD81" s="8"/>
      <c r="BE81" s="5">
        <f t="shared" si="74"/>
        <v>2312</v>
      </c>
      <c r="BF81" s="6">
        <f t="shared" si="53"/>
        <v>2342</v>
      </c>
      <c r="BG81" s="7">
        <v>77</v>
      </c>
      <c r="BI81" s="30">
        <f t="shared" si="75"/>
        <v>2738</v>
      </c>
      <c r="BJ81" s="31">
        <f t="shared" si="54"/>
        <v>2772</v>
      </c>
      <c r="BK81" s="32">
        <v>78</v>
      </c>
      <c r="BL81" s="33">
        <v>10</v>
      </c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30">
        <f t="shared" si="76"/>
        <v>2192</v>
      </c>
      <c r="BZ81" s="31">
        <f t="shared" si="55"/>
        <v>2220</v>
      </c>
      <c r="CA81" s="32">
        <v>78</v>
      </c>
      <c r="CB81" s="33">
        <v>10</v>
      </c>
      <c r="CC81" s="8"/>
      <c r="CD81" s="30">
        <f t="shared" si="77"/>
        <v>2353</v>
      </c>
      <c r="CE81" s="31">
        <f t="shared" si="56"/>
        <v>2382</v>
      </c>
      <c r="CF81" s="32">
        <v>78</v>
      </c>
      <c r="CG81" s="33">
        <v>10</v>
      </c>
    </row>
    <row r="82" spans="1:85" x14ac:dyDescent="0.3">
      <c r="A82" s="5">
        <f t="shared" si="57"/>
        <v>2497</v>
      </c>
      <c r="B82" s="6">
        <f t="shared" si="42"/>
        <v>2528</v>
      </c>
      <c r="C82" s="9">
        <v>79</v>
      </c>
      <c r="D82" s="8"/>
      <c r="E82" s="5">
        <f t="shared" si="58"/>
        <v>1873</v>
      </c>
      <c r="F82" s="6">
        <f t="shared" si="43"/>
        <v>1896</v>
      </c>
      <c r="G82" s="7">
        <v>79</v>
      </c>
      <c r="H82" s="8"/>
      <c r="I82" s="5">
        <f t="shared" si="59"/>
        <v>2302</v>
      </c>
      <c r="J82" s="6">
        <f t="shared" si="45"/>
        <v>2331</v>
      </c>
      <c r="K82" s="7">
        <v>79</v>
      </c>
      <c r="L82" s="8"/>
      <c r="M82" s="5">
        <f t="shared" si="60"/>
        <v>2302</v>
      </c>
      <c r="N82" s="6">
        <f t="shared" si="44"/>
        <v>2330.5</v>
      </c>
      <c r="O82" s="7">
        <v>79</v>
      </c>
      <c r="P82" s="8"/>
      <c r="Q82" s="5">
        <f t="shared" si="61"/>
        <v>2497</v>
      </c>
      <c r="R82" s="6">
        <f t="shared" si="46"/>
        <v>2528</v>
      </c>
      <c r="S82" s="7">
        <v>79</v>
      </c>
      <c r="U82" s="5">
        <f t="shared" si="62"/>
        <v>3043</v>
      </c>
      <c r="V82" s="6">
        <f t="shared" si="63"/>
        <v>3081</v>
      </c>
      <c r="W82" s="9">
        <v>79</v>
      </c>
      <c r="X82" s="8"/>
      <c r="Y82" s="5">
        <f t="shared" si="64"/>
        <v>2380</v>
      </c>
      <c r="Z82" s="6">
        <f t="shared" si="47"/>
        <v>2410</v>
      </c>
      <c r="AA82" s="7">
        <v>79</v>
      </c>
      <c r="AB82" s="8"/>
      <c r="AC82" s="5">
        <f t="shared" si="65"/>
        <v>2809</v>
      </c>
      <c r="AD82" s="6">
        <f t="shared" si="66"/>
        <v>2844</v>
      </c>
      <c r="AE82" s="7">
        <v>79</v>
      </c>
      <c r="AF82" s="8"/>
      <c r="AG82" s="5">
        <f t="shared" si="67"/>
        <v>2380</v>
      </c>
      <c r="AH82" s="6">
        <f t="shared" si="48"/>
        <v>2410</v>
      </c>
      <c r="AI82" s="7">
        <v>79</v>
      </c>
      <c r="AJ82" s="8"/>
      <c r="AK82" s="5">
        <f t="shared" si="68"/>
        <v>2653</v>
      </c>
      <c r="AL82" s="6">
        <f t="shared" si="69"/>
        <v>2686</v>
      </c>
      <c r="AM82" s="7">
        <v>79</v>
      </c>
      <c r="AO82" s="5">
        <f t="shared" si="70"/>
        <v>2728</v>
      </c>
      <c r="AP82" s="6">
        <f t="shared" si="49"/>
        <v>2762</v>
      </c>
      <c r="AQ82" s="9">
        <v>78</v>
      </c>
      <c r="AR82" s="8"/>
      <c r="AS82" s="5">
        <f t="shared" si="71"/>
        <v>2338</v>
      </c>
      <c r="AT82" s="6">
        <f t="shared" si="50"/>
        <v>2368</v>
      </c>
      <c r="AU82" s="7">
        <v>78</v>
      </c>
      <c r="AV82" s="8"/>
      <c r="AW82" s="5">
        <f t="shared" si="72"/>
        <v>2596</v>
      </c>
      <c r="AX82" s="6">
        <f t="shared" si="51"/>
        <v>2629</v>
      </c>
      <c r="AY82" s="7">
        <v>78</v>
      </c>
      <c r="AZ82" s="8"/>
      <c r="BA82" s="5">
        <f t="shared" si="73"/>
        <v>2182</v>
      </c>
      <c r="BB82" s="6">
        <f t="shared" si="52"/>
        <v>2209</v>
      </c>
      <c r="BC82" s="7">
        <v>78</v>
      </c>
      <c r="BD82" s="8"/>
      <c r="BE82" s="5">
        <f t="shared" si="74"/>
        <v>2343</v>
      </c>
      <c r="BF82" s="6">
        <f t="shared" si="53"/>
        <v>2372</v>
      </c>
      <c r="BG82" s="7">
        <v>78</v>
      </c>
      <c r="BI82" s="30">
        <f t="shared" si="75"/>
        <v>2773</v>
      </c>
      <c r="BJ82" s="31">
        <f t="shared" si="54"/>
        <v>2807</v>
      </c>
      <c r="BK82" s="32">
        <v>79</v>
      </c>
      <c r="BL82" s="33">
        <v>10</v>
      </c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30">
        <f t="shared" si="76"/>
        <v>2221</v>
      </c>
      <c r="BZ82" s="31">
        <f t="shared" si="55"/>
        <v>2248</v>
      </c>
      <c r="CA82" s="32">
        <v>79</v>
      </c>
      <c r="CB82" s="33">
        <v>10</v>
      </c>
      <c r="CC82" s="8"/>
      <c r="CD82" s="30">
        <f t="shared" si="77"/>
        <v>2383</v>
      </c>
      <c r="CE82" s="31">
        <f t="shared" si="56"/>
        <v>2412</v>
      </c>
      <c r="CF82" s="32">
        <v>79</v>
      </c>
      <c r="CG82" s="33">
        <v>10</v>
      </c>
    </row>
    <row r="83" spans="1:85" x14ac:dyDescent="0.3">
      <c r="A83" s="5">
        <f t="shared" si="57"/>
        <v>2529</v>
      </c>
      <c r="B83" s="6">
        <f t="shared" si="42"/>
        <v>2560</v>
      </c>
      <c r="C83" s="9">
        <v>80</v>
      </c>
      <c r="D83" s="8"/>
      <c r="E83" s="5">
        <f t="shared" si="58"/>
        <v>1897</v>
      </c>
      <c r="F83" s="6">
        <f t="shared" si="43"/>
        <v>1920</v>
      </c>
      <c r="G83" s="7">
        <v>80</v>
      </c>
      <c r="H83" s="8"/>
      <c r="I83" s="5">
        <f t="shared" si="59"/>
        <v>2332</v>
      </c>
      <c r="J83" s="6">
        <f t="shared" si="45"/>
        <v>2360</v>
      </c>
      <c r="K83" s="7">
        <v>80</v>
      </c>
      <c r="L83" s="8"/>
      <c r="M83" s="5">
        <f t="shared" si="60"/>
        <v>2331.5</v>
      </c>
      <c r="N83" s="6">
        <f t="shared" si="44"/>
        <v>2360</v>
      </c>
      <c r="O83" s="7">
        <v>80</v>
      </c>
      <c r="P83" s="8"/>
      <c r="Q83" s="5">
        <f t="shared" si="61"/>
        <v>2529</v>
      </c>
      <c r="R83" s="6">
        <f t="shared" si="46"/>
        <v>2560</v>
      </c>
      <c r="S83" s="7">
        <v>80</v>
      </c>
      <c r="U83" s="5">
        <f t="shared" si="62"/>
        <v>3082</v>
      </c>
      <c r="V83" s="6">
        <f t="shared" si="63"/>
        <v>3120</v>
      </c>
      <c r="W83" s="9">
        <v>80</v>
      </c>
      <c r="X83" s="8"/>
      <c r="Y83" s="5">
        <f t="shared" si="64"/>
        <v>2411</v>
      </c>
      <c r="Z83" s="6">
        <f t="shared" si="47"/>
        <v>2440</v>
      </c>
      <c r="AA83" s="7">
        <v>80</v>
      </c>
      <c r="AB83" s="8"/>
      <c r="AC83" s="5">
        <f t="shared" si="65"/>
        <v>2845</v>
      </c>
      <c r="AD83" s="6">
        <f t="shared" si="66"/>
        <v>2880</v>
      </c>
      <c r="AE83" s="7">
        <v>80</v>
      </c>
      <c r="AF83" s="8"/>
      <c r="AG83" s="5">
        <f t="shared" si="67"/>
        <v>2411</v>
      </c>
      <c r="AH83" s="6">
        <f t="shared" si="48"/>
        <v>2440</v>
      </c>
      <c r="AI83" s="7">
        <v>80</v>
      </c>
      <c r="AJ83" s="8"/>
      <c r="AK83" s="5">
        <f t="shared" si="68"/>
        <v>2687</v>
      </c>
      <c r="AL83" s="6">
        <f t="shared" si="69"/>
        <v>2720</v>
      </c>
      <c r="AM83" s="7">
        <v>80</v>
      </c>
      <c r="AO83" s="5">
        <f t="shared" si="70"/>
        <v>2763</v>
      </c>
      <c r="AP83" s="6">
        <f t="shared" si="49"/>
        <v>2798</v>
      </c>
      <c r="AQ83" s="9">
        <v>79</v>
      </c>
      <c r="AR83" s="8"/>
      <c r="AS83" s="5">
        <f t="shared" si="71"/>
        <v>2369</v>
      </c>
      <c r="AT83" s="6">
        <f t="shared" si="50"/>
        <v>2398</v>
      </c>
      <c r="AU83" s="7">
        <v>79</v>
      </c>
      <c r="AV83" s="8"/>
      <c r="AW83" s="5">
        <f t="shared" si="72"/>
        <v>2630</v>
      </c>
      <c r="AX83" s="6">
        <f t="shared" si="51"/>
        <v>2663</v>
      </c>
      <c r="AY83" s="7">
        <v>79</v>
      </c>
      <c r="AZ83" s="8"/>
      <c r="BA83" s="5">
        <f t="shared" si="73"/>
        <v>2210</v>
      </c>
      <c r="BB83" s="6">
        <f t="shared" si="52"/>
        <v>2238</v>
      </c>
      <c r="BC83" s="7">
        <v>79</v>
      </c>
      <c r="BD83" s="8"/>
      <c r="BE83" s="5">
        <f t="shared" si="74"/>
        <v>2373</v>
      </c>
      <c r="BF83" s="6">
        <f t="shared" si="53"/>
        <v>2403</v>
      </c>
      <c r="BG83" s="7">
        <v>79</v>
      </c>
      <c r="BI83" s="30">
        <f t="shared" si="75"/>
        <v>2808</v>
      </c>
      <c r="BJ83" s="31">
        <f t="shared" si="54"/>
        <v>2843</v>
      </c>
      <c r="BK83" s="32">
        <v>80</v>
      </c>
      <c r="BL83" s="33">
        <v>10</v>
      </c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30">
        <f t="shared" si="76"/>
        <v>2249</v>
      </c>
      <c r="BZ83" s="31">
        <f t="shared" si="55"/>
        <v>2276</v>
      </c>
      <c r="CA83" s="32">
        <v>80</v>
      </c>
      <c r="CB83" s="33">
        <v>10</v>
      </c>
      <c r="CC83" s="8"/>
      <c r="CD83" s="30">
        <f t="shared" si="77"/>
        <v>2413</v>
      </c>
      <c r="CE83" s="31">
        <f t="shared" si="56"/>
        <v>2443</v>
      </c>
      <c r="CF83" s="32">
        <v>80</v>
      </c>
      <c r="CG83" s="33">
        <v>10</v>
      </c>
    </row>
    <row r="84" spans="1:85" x14ac:dyDescent="0.3">
      <c r="A84" s="5">
        <f t="shared" si="57"/>
        <v>2561</v>
      </c>
      <c r="B84" s="6">
        <f t="shared" si="42"/>
        <v>2592</v>
      </c>
      <c r="C84" s="9">
        <v>81</v>
      </c>
      <c r="D84" s="8"/>
      <c r="E84" s="5">
        <f t="shared" si="58"/>
        <v>1921</v>
      </c>
      <c r="F84" s="6">
        <f t="shared" si="43"/>
        <v>1944</v>
      </c>
      <c r="G84" s="7">
        <v>81</v>
      </c>
      <c r="H84" s="8"/>
      <c r="I84" s="5">
        <f t="shared" si="59"/>
        <v>2361</v>
      </c>
      <c r="J84" s="6">
        <f t="shared" si="45"/>
        <v>2390</v>
      </c>
      <c r="K84" s="7">
        <v>81</v>
      </c>
      <c r="L84" s="8"/>
      <c r="M84" s="5">
        <f t="shared" si="60"/>
        <v>2361</v>
      </c>
      <c r="N84" s="6">
        <f t="shared" si="44"/>
        <v>2389.5</v>
      </c>
      <c r="O84" s="7">
        <v>81</v>
      </c>
      <c r="P84" s="8"/>
      <c r="Q84" s="5">
        <f t="shared" si="61"/>
        <v>2561</v>
      </c>
      <c r="R84" s="6">
        <f t="shared" si="46"/>
        <v>2592</v>
      </c>
      <c r="S84" s="7">
        <v>81</v>
      </c>
      <c r="U84" s="5">
        <f t="shared" si="62"/>
        <v>3121</v>
      </c>
      <c r="V84" s="6">
        <f t="shared" si="63"/>
        <v>3159</v>
      </c>
      <c r="W84" s="9">
        <v>81</v>
      </c>
      <c r="X84" s="8"/>
      <c r="Y84" s="5">
        <f t="shared" si="64"/>
        <v>2441</v>
      </c>
      <c r="Z84" s="6">
        <f t="shared" si="47"/>
        <v>2471</v>
      </c>
      <c r="AA84" s="7">
        <v>81</v>
      </c>
      <c r="AB84" s="8"/>
      <c r="AC84" s="5">
        <f t="shared" si="65"/>
        <v>2881</v>
      </c>
      <c r="AD84" s="6">
        <f t="shared" si="66"/>
        <v>2916</v>
      </c>
      <c r="AE84" s="7">
        <v>81</v>
      </c>
      <c r="AF84" s="8"/>
      <c r="AG84" s="5">
        <f t="shared" si="67"/>
        <v>2441</v>
      </c>
      <c r="AH84" s="6">
        <f t="shared" si="48"/>
        <v>2471</v>
      </c>
      <c r="AI84" s="7">
        <v>81</v>
      </c>
      <c r="AJ84" s="8"/>
      <c r="AK84" s="5">
        <f t="shared" si="68"/>
        <v>2721</v>
      </c>
      <c r="AL84" s="6">
        <f t="shared" si="69"/>
        <v>2754</v>
      </c>
      <c r="AM84" s="7">
        <v>81</v>
      </c>
      <c r="AO84" s="5">
        <f t="shared" si="70"/>
        <v>2799</v>
      </c>
      <c r="AP84" s="6">
        <f t="shared" si="49"/>
        <v>2833</v>
      </c>
      <c r="AQ84" s="9">
        <v>80</v>
      </c>
      <c r="AR84" s="8"/>
      <c r="AS84" s="5">
        <f t="shared" si="71"/>
        <v>2399</v>
      </c>
      <c r="AT84" s="6">
        <f t="shared" si="50"/>
        <v>2428</v>
      </c>
      <c r="AU84" s="7">
        <v>80</v>
      </c>
      <c r="AV84" s="8"/>
      <c r="AW84" s="5">
        <f t="shared" si="72"/>
        <v>2664</v>
      </c>
      <c r="AX84" s="6">
        <f t="shared" si="51"/>
        <v>2696</v>
      </c>
      <c r="AY84" s="7">
        <v>80</v>
      </c>
      <c r="AZ84" s="8"/>
      <c r="BA84" s="5">
        <f t="shared" si="73"/>
        <v>2239</v>
      </c>
      <c r="BB84" s="6">
        <f t="shared" si="52"/>
        <v>2266</v>
      </c>
      <c r="BC84" s="7">
        <v>80</v>
      </c>
      <c r="BD84" s="8"/>
      <c r="BE84" s="5">
        <f t="shared" si="74"/>
        <v>2404</v>
      </c>
      <c r="BF84" s="6">
        <f t="shared" si="53"/>
        <v>2433</v>
      </c>
      <c r="BG84" s="7">
        <v>80</v>
      </c>
      <c r="BI84" s="30">
        <f t="shared" si="75"/>
        <v>2844</v>
      </c>
      <c r="BJ84" s="31">
        <f t="shared" si="54"/>
        <v>2878</v>
      </c>
      <c r="BK84" s="32">
        <v>81</v>
      </c>
      <c r="BL84" s="33">
        <v>10</v>
      </c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30">
        <f t="shared" si="76"/>
        <v>2277</v>
      </c>
      <c r="BZ84" s="31">
        <f t="shared" si="55"/>
        <v>2305</v>
      </c>
      <c r="CA84" s="32">
        <v>81</v>
      </c>
      <c r="CB84" s="33">
        <v>10</v>
      </c>
      <c r="CC84" s="8"/>
      <c r="CD84" s="30">
        <f t="shared" si="77"/>
        <v>2444</v>
      </c>
      <c r="CE84" s="31">
        <f t="shared" si="56"/>
        <v>2473</v>
      </c>
      <c r="CF84" s="32">
        <v>81</v>
      </c>
      <c r="CG84" s="33">
        <v>10</v>
      </c>
    </row>
    <row r="85" spans="1:85" x14ac:dyDescent="0.3">
      <c r="A85" s="5">
        <f t="shared" si="57"/>
        <v>2593</v>
      </c>
      <c r="B85" s="6">
        <f t="shared" si="42"/>
        <v>2624</v>
      </c>
      <c r="C85" s="9">
        <v>82</v>
      </c>
      <c r="D85" s="8"/>
      <c r="E85" s="5">
        <f t="shared" si="58"/>
        <v>1945</v>
      </c>
      <c r="F85" s="6">
        <f t="shared" si="43"/>
        <v>1968</v>
      </c>
      <c r="G85" s="7">
        <v>82</v>
      </c>
      <c r="H85" s="8"/>
      <c r="I85" s="5">
        <f t="shared" si="59"/>
        <v>2391</v>
      </c>
      <c r="J85" s="6">
        <f t="shared" si="45"/>
        <v>2419</v>
      </c>
      <c r="K85" s="7">
        <v>82</v>
      </c>
      <c r="L85" s="8"/>
      <c r="M85" s="5">
        <f t="shared" si="60"/>
        <v>2390.5</v>
      </c>
      <c r="N85" s="6">
        <f t="shared" si="44"/>
        <v>2419</v>
      </c>
      <c r="O85" s="7">
        <v>82</v>
      </c>
      <c r="P85" s="8"/>
      <c r="Q85" s="5">
        <f t="shared" si="61"/>
        <v>2593</v>
      </c>
      <c r="R85" s="6">
        <f t="shared" si="46"/>
        <v>2624</v>
      </c>
      <c r="S85" s="7">
        <v>82</v>
      </c>
      <c r="U85" s="5">
        <f t="shared" si="62"/>
        <v>3160</v>
      </c>
      <c r="V85" s="6">
        <f t="shared" si="63"/>
        <v>3198</v>
      </c>
      <c r="W85" s="9">
        <v>82</v>
      </c>
      <c r="X85" s="8"/>
      <c r="Y85" s="5">
        <f t="shared" si="64"/>
        <v>2472</v>
      </c>
      <c r="Z85" s="6">
        <f t="shared" si="47"/>
        <v>2501</v>
      </c>
      <c r="AA85" s="7">
        <v>82</v>
      </c>
      <c r="AB85" s="8"/>
      <c r="AC85" s="5">
        <f t="shared" si="65"/>
        <v>2917</v>
      </c>
      <c r="AD85" s="6">
        <f t="shared" si="66"/>
        <v>2952</v>
      </c>
      <c r="AE85" s="7">
        <v>82</v>
      </c>
      <c r="AF85" s="8"/>
      <c r="AG85" s="5">
        <f t="shared" si="67"/>
        <v>2472</v>
      </c>
      <c r="AH85" s="6">
        <f t="shared" si="48"/>
        <v>2501</v>
      </c>
      <c r="AI85" s="7">
        <v>82</v>
      </c>
      <c r="AJ85" s="8"/>
      <c r="AK85" s="5">
        <f t="shared" si="68"/>
        <v>2755</v>
      </c>
      <c r="AL85" s="6">
        <f t="shared" si="69"/>
        <v>2788</v>
      </c>
      <c r="AM85" s="7">
        <v>82</v>
      </c>
      <c r="AO85" s="5">
        <f t="shared" si="70"/>
        <v>2834</v>
      </c>
      <c r="AP85" s="6">
        <f t="shared" si="49"/>
        <v>2869</v>
      </c>
      <c r="AQ85" s="9">
        <v>81</v>
      </c>
      <c r="AR85" s="8"/>
      <c r="AS85" s="5">
        <f t="shared" si="71"/>
        <v>2429</v>
      </c>
      <c r="AT85" s="6">
        <f t="shared" si="50"/>
        <v>2459</v>
      </c>
      <c r="AU85" s="7">
        <v>81</v>
      </c>
      <c r="AV85" s="8"/>
      <c r="AW85" s="5">
        <f t="shared" si="72"/>
        <v>2697</v>
      </c>
      <c r="AX85" s="6">
        <f t="shared" si="51"/>
        <v>2730</v>
      </c>
      <c r="AY85" s="7">
        <v>81</v>
      </c>
      <c r="AZ85" s="8"/>
      <c r="BA85" s="5">
        <f t="shared" si="73"/>
        <v>2267</v>
      </c>
      <c r="BB85" s="6">
        <f t="shared" si="52"/>
        <v>2294</v>
      </c>
      <c r="BC85" s="7">
        <v>81</v>
      </c>
      <c r="BD85" s="8"/>
      <c r="BE85" s="5">
        <f t="shared" si="74"/>
        <v>2434</v>
      </c>
      <c r="BF85" s="6">
        <f t="shared" si="53"/>
        <v>2464</v>
      </c>
      <c r="BG85" s="7">
        <v>81</v>
      </c>
      <c r="BI85" s="30">
        <f t="shared" si="75"/>
        <v>2879</v>
      </c>
      <c r="BJ85" s="31">
        <f t="shared" si="54"/>
        <v>2914</v>
      </c>
      <c r="BK85" s="32">
        <v>82</v>
      </c>
      <c r="BL85" s="33">
        <v>10</v>
      </c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30">
        <f t="shared" si="76"/>
        <v>2306</v>
      </c>
      <c r="BZ85" s="31">
        <f t="shared" si="55"/>
        <v>2333</v>
      </c>
      <c r="CA85" s="32">
        <v>82</v>
      </c>
      <c r="CB85" s="33">
        <v>10</v>
      </c>
      <c r="CC85" s="8"/>
      <c r="CD85" s="30">
        <f t="shared" si="77"/>
        <v>2474</v>
      </c>
      <c r="CE85" s="31">
        <f t="shared" si="56"/>
        <v>2504</v>
      </c>
      <c r="CF85" s="32">
        <v>82</v>
      </c>
      <c r="CG85" s="33">
        <v>10</v>
      </c>
    </row>
    <row r="86" spans="1:85" x14ac:dyDescent="0.3">
      <c r="A86" s="5">
        <f t="shared" si="57"/>
        <v>2625</v>
      </c>
      <c r="B86" s="6">
        <f t="shared" si="42"/>
        <v>2656</v>
      </c>
      <c r="C86" s="9">
        <v>83</v>
      </c>
      <c r="D86" s="8"/>
      <c r="E86" s="5">
        <f t="shared" si="58"/>
        <v>1969</v>
      </c>
      <c r="F86" s="6">
        <f t="shared" si="43"/>
        <v>1992</v>
      </c>
      <c r="G86" s="7">
        <v>83</v>
      </c>
      <c r="H86" s="8"/>
      <c r="I86" s="5">
        <f t="shared" si="59"/>
        <v>2420</v>
      </c>
      <c r="J86" s="6">
        <f t="shared" si="45"/>
        <v>2449</v>
      </c>
      <c r="K86" s="7">
        <v>83</v>
      </c>
      <c r="L86" s="8"/>
      <c r="M86" s="5">
        <f t="shared" si="60"/>
        <v>2420</v>
      </c>
      <c r="N86" s="6">
        <f t="shared" si="44"/>
        <v>2448.5</v>
      </c>
      <c r="O86" s="7">
        <v>83</v>
      </c>
      <c r="P86" s="8"/>
      <c r="Q86" s="5">
        <f t="shared" si="61"/>
        <v>2625</v>
      </c>
      <c r="R86" s="6">
        <f t="shared" si="46"/>
        <v>2656</v>
      </c>
      <c r="S86" s="7">
        <v>83</v>
      </c>
      <c r="U86" s="5">
        <f t="shared" si="62"/>
        <v>3199</v>
      </c>
      <c r="V86" s="6">
        <f t="shared" si="63"/>
        <v>3237</v>
      </c>
      <c r="W86" s="9">
        <v>83</v>
      </c>
      <c r="X86" s="8"/>
      <c r="Y86" s="5">
        <f t="shared" si="64"/>
        <v>2502</v>
      </c>
      <c r="Z86" s="6">
        <f t="shared" si="47"/>
        <v>2532</v>
      </c>
      <c r="AA86" s="7">
        <v>83</v>
      </c>
      <c r="AB86" s="8"/>
      <c r="AC86" s="5">
        <f t="shared" si="65"/>
        <v>2953</v>
      </c>
      <c r="AD86" s="6">
        <f t="shared" si="66"/>
        <v>2988</v>
      </c>
      <c r="AE86" s="7">
        <v>83</v>
      </c>
      <c r="AF86" s="8"/>
      <c r="AG86" s="5">
        <f t="shared" si="67"/>
        <v>2502</v>
      </c>
      <c r="AH86" s="6">
        <f t="shared" si="48"/>
        <v>2532</v>
      </c>
      <c r="AI86" s="7">
        <v>83</v>
      </c>
      <c r="AJ86" s="8"/>
      <c r="AK86" s="5">
        <f t="shared" si="68"/>
        <v>2789</v>
      </c>
      <c r="AL86" s="6">
        <f t="shared" si="69"/>
        <v>2822</v>
      </c>
      <c r="AM86" s="7">
        <v>83</v>
      </c>
      <c r="AO86" s="5">
        <f t="shared" si="70"/>
        <v>2870</v>
      </c>
      <c r="AP86" s="6">
        <f t="shared" si="49"/>
        <v>2904</v>
      </c>
      <c r="AQ86" s="9">
        <v>82</v>
      </c>
      <c r="AR86" s="8"/>
      <c r="AS86" s="5">
        <f t="shared" si="71"/>
        <v>2460</v>
      </c>
      <c r="AT86" s="6">
        <f t="shared" si="50"/>
        <v>2489</v>
      </c>
      <c r="AU86" s="7">
        <v>82</v>
      </c>
      <c r="AV86" s="8"/>
      <c r="AW86" s="5">
        <f t="shared" si="72"/>
        <v>2731</v>
      </c>
      <c r="AX86" s="6">
        <f t="shared" si="51"/>
        <v>2764</v>
      </c>
      <c r="AY86" s="7">
        <v>82</v>
      </c>
      <c r="AZ86" s="8"/>
      <c r="BA86" s="5">
        <f t="shared" si="73"/>
        <v>2295</v>
      </c>
      <c r="BB86" s="6">
        <f t="shared" si="52"/>
        <v>2323</v>
      </c>
      <c r="BC86" s="7">
        <v>82</v>
      </c>
      <c r="BD86" s="8"/>
      <c r="BE86" s="5">
        <f t="shared" si="74"/>
        <v>2465</v>
      </c>
      <c r="BF86" s="6">
        <f t="shared" si="53"/>
        <v>2494</v>
      </c>
      <c r="BG86" s="7">
        <v>82</v>
      </c>
      <c r="BI86" s="30">
        <f t="shared" si="75"/>
        <v>2915</v>
      </c>
      <c r="BJ86" s="31">
        <f t="shared" si="54"/>
        <v>2949</v>
      </c>
      <c r="BK86" s="32">
        <v>83</v>
      </c>
      <c r="BL86" s="33">
        <v>10</v>
      </c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30">
        <f t="shared" si="76"/>
        <v>2334</v>
      </c>
      <c r="BZ86" s="31">
        <f t="shared" si="55"/>
        <v>2361</v>
      </c>
      <c r="CA86" s="32">
        <v>83</v>
      </c>
      <c r="CB86" s="33">
        <v>10</v>
      </c>
      <c r="CC86" s="8"/>
      <c r="CD86" s="30">
        <f t="shared" si="77"/>
        <v>2505</v>
      </c>
      <c r="CE86" s="31">
        <f t="shared" si="56"/>
        <v>2534</v>
      </c>
      <c r="CF86" s="32">
        <v>83</v>
      </c>
      <c r="CG86" s="33">
        <v>10</v>
      </c>
    </row>
    <row r="87" spans="1:85" x14ac:dyDescent="0.3">
      <c r="A87" s="5">
        <f t="shared" si="57"/>
        <v>2657</v>
      </c>
      <c r="B87" s="6">
        <f t="shared" si="42"/>
        <v>2688</v>
      </c>
      <c r="C87" s="9">
        <v>84</v>
      </c>
      <c r="D87" s="8"/>
      <c r="E87" s="5">
        <f t="shared" si="58"/>
        <v>1993</v>
      </c>
      <c r="F87" s="6">
        <f t="shared" si="43"/>
        <v>2016</v>
      </c>
      <c r="G87" s="7">
        <v>84</v>
      </c>
      <c r="H87" s="8"/>
      <c r="I87" s="5">
        <f t="shared" si="59"/>
        <v>2450</v>
      </c>
      <c r="J87" s="6">
        <f t="shared" si="45"/>
        <v>2478</v>
      </c>
      <c r="K87" s="7">
        <v>84</v>
      </c>
      <c r="L87" s="8"/>
      <c r="M87" s="5">
        <f t="shared" si="60"/>
        <v>2449.5</v>
      </c>
      <c r="N87" s="6">
        <f t="shared" si="44"/>
        <v>2478</v>
      </c>
      <c r="O87" s="7">
        <v>84</v>
      </c>
      <c r="P87" s="8"/>
      <c r="Q87" s="5">
        <f t="shared" si="61"/>
        <v>2657</v>
      </c>
      <c r="R87" s="6">
        <f t="shared" si="46"/>
        <v>2688</v>
      </c>
      <c r="S87" s="7">
        <v>84</v>
      </c>
      <c r="U87" s="5">
        <f t="shared" si="62"/>
        <v>3238</v>
      </c>
      <c r="V87" s="6">
        <f t="shared" si="63"/>
        <v>3276</v>
      </c>
      <c r="W87" s="9">
        <v>84</v>
      </c>
      <c r="X87" s="8"/>
      <c r="Y87" s="5">
        <f t="shared" si="64"/>
        <v>2533</v>
      </c>
      <c r="Z87" s="6">
        <f t="shared" si="47"/>
        <v>2562</v>
      </c>
      <c r="AA87" s="7">
        <v>84</v>
      </c>
      <c r="AB87" s="8"/>
      <c r="AC87" s="5">
        <f t="shared" si="65"/>
        <v>2989</v>
      </c>
      <c r="AD87" s="6">
        <f t="shared" si="66"/>
        <v>3024</v>
      </c>
      <c r="AE87" s="7">
        <v>84</v>
      </c>
      <c r="AF87" s="8"/>
      <c r="AG87" s="5">
        <f t="shared" si="67"/>
        <v>2533</v>
      </c>
      <c r="AH87" s="6">
        <f t="shared" si="48"/>
        <v>2562</v>
      </c>
      <c r="AI87" s="7">
        <v>84</v>
      </c>
      <c r="AJ87" s="8"/>
      <c r="AK87" s="5">
        <f t="shared" si="68"/>
        <v>2823</v>
      </c>
      <c r="AL87" s="6">
        <f t="shared" si="69"/>
        <v>2856</v>
      </c>
      <c r="AM87" s="7">
        <v>84</v>
      </c>
      <c r="AO87" s="5">
        <f t="shared" si="70"/>
        <v>2905</v>
      </c>
      <c r="AP87" s="6">
        <f t="shared" si="49"/>
        <v>2939</v>
      </c>
      <c r="AQ87" s="9">
        <v>83</v>
      </c>
      <c r="AR87" s="8"/>
      <c r="AS87" s="5">
        <f t="shared" si="71"/>
        <v>2490</v>
      </c>
      <c r="AT87" s="6">
        <f t="shared" si="50"/>
        <v>2519</v>
      </c>
      <c r="AU87" s="7">
        <v>83</v>
      </c>
      <c r="AV87" s="8"/>
      <c r="AW87" s="5">
        <f t="shared" si="72"/>
        <v>2765</v>
      </c>
      <c r="AX87" s="6">
        <f t="shared" si="51"/>
        <v>2797</v>
      </c>
      <c r="AY87" s="7">
        <v>83</v>
      </c>
      <c r="AZ87" s="8"/>
      <c r="BA87" s="5">
        <f t="shared" si="73"/>
        <v>2324</v>
      </c>
      <c r="BB87" s="6">
        <f t="shared" si="52"/>
        <v>2351</v>
      </c>
      <c r="BC87" s="7">
        <v>83</v>
      </c>
      <c r="BD87" s="8"/>
      <c r="BE87" s="5">
        <f t="shared" si="74"/>
        <v>2495</v>
      </c>
      <c r="BF87" s="6">
        <f t="shared" si="53"/>
        <v>2524</v>
      </c>
      <c r="BG87" s="7">
        <v>83</v>
      </c>
      <c r="BI87" s="30">
        <f t="shared" si="75"/>
        <v>2950</v>
      </c>
      <c r="BJ87" s="31">
        <f t="shared" si="54"/>
        <v>2985</v>
      </c>
      <c r="BK87" s="32">
        <v>84</v>
      </c>
      <c r="BL87" s="33">
        <v>10</v>
      </c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30">
        <f t="shared" si="76"/>
        <v>2362</v>
      </c>
      <c r="BZ87" s="31">
        <f t="shared" si="55"/>
        <v>2390</v>
      </c>
      <c r="CA87" s="32">
        <v>84</v>
      </c>
      <c r="CB87" s="33">
        <v>10</v>
      </c>
      <c r="CC87" s="8"/>
      <c r="CD87" s="30">
        <f t="shared" si="77"/>
        <v>2535</v>
      </c>
      <c r="CE87" s="31">
        <f t="shared" si="56"/>
        <v>2565</v>
      </c>
      <c r="CF87" s="32">
        <v>84</v>
      </c>
      <c r="CG87" s="33">
        <v>10</v>
      </c>
    </row>
    <row r="88" spans="1:85" x14ac:dyDescent="0.3">
      <c r="A88" s="5">
        <f t="shared" si="57"/>
        <v>2689</v>
      </c>
      <c r="B88" s="6">
        <f t="shared" si="42"/>
        <v>2720</v>
      </c>
      <c r="C88" s="9">
        <v>85</v>
      </c>
      <c r="D88" s="8"/>
      <c r="E88" s="5">
        <f t="shared" si="58"/>
        <v>2017</v>
      </c>
      <c r="F88" s="6">
        <f t="shared" si="43"/>
        <v>2040</v>
      </c>
      <c r="G88" s="7">
        <v>85</v>
      </c>
      <c r="H88" s="8"/>
      <c r="I88" s="5">
        <f t="shared" si="59"/>
        <v>2479</v>
      </c>
      <c r="J88" s="6">
        <f t="shared" si="45"/>
        <v>2508</v>
      </c>
      <c r="K88" s="7">
        <v>85</v>
      </c>
      <c r="L88" s="8"/>
      <c r="M88" s="5">
        <f t="shared" si="60"/>
        <v>2479</v>
      </c>
      <c r="N88" s="6">
        <f t="shared" si="44"/>
        <v>2507.5</v>
      </c>
      <c r="O88" s="7">
        <v>85</v>
      </c>
      <c r="P88" s="8"/>
      <c r="Q88" s="5">
        <f t="shared" si="61"/>
        <v>2689</v>
      </c>
      <c r="R88" s="6">
        <f t="shared" si="46"/>
        <v>2720</v>
      </c>
      <c r="S88" s="7">
        <v>85</v>
      </c>
      <c r="U88" s="5">
        <f t="shared" si="62"/>
        <v>3277</v>
      </c>
      <c r="V88" s="6">
        <f t="shared" si="63"/>
        <v>3315</v>
      </c>
      <c r="W88" s="9">
        <v>85</v>
      </c>
      <c r="X88" s="8"/>
      <c r="Y88" s="5">
        <f t="shared" si="64"/>
        <v>2563</v>
      </c>
      <c r="Z88" s="6">
        <f t="shared" si="47"/>
        <v>2593</v>
      </c>
      <c r="AA88" s="7">
        <v>85</v>
      </c>
      <c r="AB88" s="8"/>
      <c r="AC88" s="5">
        <f t="shared" si="65"/>
        <v>3025</v>
      </c>
      <c r="AD88" s="6">
        <f t="shared" si="66"/>
        <v>3060</v>
      </c>
      <c r="AE88" s="7">
        <v>85</v>
      </c>
      <c r="AF88" s="8"/>
      <c r="AG88" s="5">
        <f t="shared" si="67"/>
        <v>2563</v>
      </c>
      <c r="AH88" s="6">
        <f t="shared" si="48"/>
        <v>2593</v>
      </c>
      <c r="AI88" s="7">
        <v>85</v>
      </c>
      <c r="AJ88" s="8"/>
      <c r="AK88" s="5">
        <f t="shared" si="68"/>
        <v>2857</v>
      </c>
      <c r="AL88" s="6">
        <f t="shared" si="69"/>
        <v>2890</v>
      </c>
      <c r="AM88" s="7">
        <v>85</v>
      </c>
      <c r="AO88" s="5">
        <f t="shared" si="70"/>
        <v>2940</v>
      </c>
      <c r="AP88" s="6">
        <f t="shared" si="49"/>
        <v>2975</v>
      </c>
      <c r="AQ88" s="9">
        <v>84</v>
      </c>
      <c r="AR88" s="8"/>
      <c r="AS88" s="5">
        <f t="shared" si="71"/>
        <v>2520</v>
      </c>
      <c r="AT88" s="6">
        <f t="shared" si="50"/>
        <v>2550</v>
      </c>
      <c r="AU88" s="7">
        <v>84</v>
      </c>
      <c r="AV88" s="8"/>
      <c r="AW88" s="5">
        <f t="shared" si="72"/>
        <v>2798</v>
      </c>
      <c r="AX88" s="6">
        <f t="shared" si="51"/>
        <v>2831</v>
      </c>
      <c r="AY88" s="7">
        <v>84</v>
      </c>
      <c r="AZ88" s="8"/>
      <c r="BA88" s="5">
        <f t="shared" si="73"/>
        <v>2352</v>
      </c>
      <c r="BB88" s="6">
        <f t="shared" si="52"/>
        <v>2379</v>
      </c>
      <c r="BC88" s="7">
        <v>84</v>
      </c>
      <c r="BD88" s="8"/>
      <c r="BE88" s="5">
        <f t="shared" si="74"/>
        <v>2525</v>
      </c>
      <c r="BF88" s="6">
        <f t="shared" si="53"/>
        <v>2555</v>
      </c>
      <c r="BG88" s="7">
        <v>84</v>
      </c>
      <c r="BI88" s="30">
        <f t="shared" si="75"/>
        <v>2986</v>
      </c>
      <c r="BJ88" s="31">
        <f t="shared" si="54"/>
        <v>3020</v>
      </c>
      <c r="BK88" s="32">
        <v>85</v>
      </c>
      <c r="BL88" s="33">
        <v>10</v>
      </c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30">
        <f t="shared" si="76"/>
        <v>2391</v>
      </c>
      <c r="BZ88" s="31">
        <f t="shared" si="55"/>
        <v>2418</v>
      </c>
      <c r="CA88" s="32">
        <v>85</v>
      </c>
      <c r="CB88" s="33">
        <v>10</v>
      </c>
      <c r="CC88" s="8"/>
      <c r="CD88" s="30">
        <f t="shared" si="77"/>
        <v>2566</v>
      </c>
      <c r="CE88" s="31">
        <f t="shared" si="56"/>
        <v>2595</v>
      </c>
      <c r="CF88" s="32">
        <v>85</v>
      </c>
      <c r="CG88" s="33">
        <v>10</v>
      </c>
    </row>
    <row r="89" spans="1:85" x14ac:dyDescent="0.3">
      <c r="A89" s="5">
        <f t="shared" si="57"/>
        <v>2721</v>
      </c>
      <c r="B89" s="6">
        <f t="shared" si="42"/>
        <v>2752</v>
      </c>
      <c r="C89" s="9">
        <v>86</v>
      </c>
      <c r="D89" s="8"/>
      <c r="E89" s="5">
        <f t="shared" si="58"/>
        <v>2041</v>
      </c>
      <c r="F89" s="6">
        <f t="shared" si="43"/>
        <v>2064</v>
      </c>
      <c r="G89" s="7">
        <v>86</v>
      </c>
      <c r="H89" s="8"/>
      <c r="I89" s="5">
        <f t="shared" si="59"/>
        <v>2509</v>
      </c>
      <c r="J89" s="6">
        <f t="shared" si="45"/>
        <v>2537</v>
      </c>
      <c r="K89" s="7">
        <v>86</v>
      </c>
      <c r="L89" s="8"/>
      <c r="M89" s="5">
        <f t="shared" si="60"/>
        <v>2508.5</v>
      </c>
      <c r="N89" s="6">
        <f t="shared" si="44"/>
        <v>2537</v>
      </c>
      <c r="O89" s="7">
        <v>86</v>
      </c>
      <c r="P89" s="8"/>
      <c r="Q89" s="5">
        <f t="shared" si="61"/>
        <v>2721</v>
      </c>
      <c r="R89" s="6">
        <f t="shared" si="46"/>
        <v>2752</v>
      </c>
      <c r="S89" s="7">
        <v>86</v>
      </c>
      <c r="U89" s="5">
        <f t="shared" si="62"/>
        <v>3316</v>
      </c>
      <c r="V89" s="6">
        <f t="shared" si="63"/>
        <v>3354</v>
      </c>
      <c r="W89" s="9">
        <v>86</v>
      </c>
      <c r="X89" s="8"/>
      <c r="Y89" s="5">
        <f t="shared" si="64"/>
        <v>2594</v>
      </c>
      <c r="Z89" s="6">
        <f t="shared" si="47"/>
        <v>2623</v>
      </c>
      <c r="AA89" s="7">
        <v>86</v>
      </c>
      <c r="AB89" s="8"/>
      <c r="AC89" s="5">
        <f t="shared" si="65"/>
        <v>3061</v>
      </c>
      <c r="AD89" s="6">
        <f t="shared" si="66"/>
        <v>3096</v>
      </c>
      <c r="AE89" s="7">
        <v>86</v>
      </c>
      <c r="AF89" s="8"/>
      <c r="AG89" s="5">
        <f t="shared" si="67"/>
        <v>2594</v>
      </c>
      <c r="AH89" s="6">
        <f t="shared" si="48"/>
        <v>2623</v>
      </c>
      <c r="AI89" s="7">
        <v>86</v>
      </c>
      <c r="AJ89" s="8"/>
      <c r="AK89" s="5">
        <f t="shared" si="68"/>
        <v>2891</v>
      </c>
      <c r="AL89" s="6">
        <f t="shared" si="69"/>
        <v>2924</v>
      </c>
      <c r="AM89" s="7">
        <v>86</v>
      </c>
      <c r="AO89" s="5">
        <f t="shared" si="70"/>
        <v>2976</v>
      </c>
      <c r="AP89" s="6">
        <f t="shared" si="49"/>
        <v>3010</v>
      </c>
      <c r="AQ89" s="9">
        <v>85</v>
      </c>
      <c r="AR89" s="8"/>
      <c r="AS89" s="5">
        <f t="shared" si="71"/>
        <v>2551</v>
      </c>
      <c r="AT89" s="6">
        <f t="shared" si="50"/>
        <v>2580</v>
      </c>
      <c r="AU89" s="7">
        <v>85</v>
      </c>
      <c r="AV89" s="8"/>
      <c r="AW89" s="5">
        <f t="shared" si="72"/>
        <v>2832</v>
      </c>
      <c r="AX89" s="6">
        <f t="shared" si="51"/>
        <v>2865</v>
      </c>
      <c r="AY89" s="7">
        <v>85</v>
      </c>
      <c r="AZ89" s="8"/>
      <c r="BA89" s="5">
        <f t="shared" si="73"/>
        <v>2380</v>
      </c>
      <c r="BB89" s="6">
        <f t="shared" si="52"/>
        <v>2408</v>
      </c>
      <c r="BC89" s="7">
        <v>85</v>
      </c>
      <c r="BD89" s="8"/>
      <c r="BE89" s="5">
        <f t="shared" si="74"/>
        <v>2556</v>
      </c>
      <c r="BF89" s="6">
        <f t="shared" si="53"/>
        <v>2585</v>
      </c>
      <c r="BG89" s="7">
        <v>85</v>
      </c>
      <c r="BI89" s="30">
        <f t="shared" si="75"/>
        <v>3021</v>
      </c>
      <c r="BJ89" s="31">
        <f t="shared" si="54"/>
        <v>3055</v>
      </c>
      <c r="BK89" s="32">
        <v>86</v>
      </c>
      <c r="BL89" s="33">
        <v>10</v>
      </c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30">
        <f t="shared" si="76"/>
        <v>2419</v>
      </c>
      <c r="BZ89" s="31">
        <f t="shared" si="55"/>
        <v>2446</v>
      </c>
      <c r="CA89" s="32">
        <v>86</v>
      </c>
      <c r="CB89" s="33">
        <v>10</v>
      </c>
      <c r="CC89" s="8"/>
      <c r="CD89" s="30">
        <f t="shared" si="77"/>
        <v>2596</v>
      </c>
      <c r="CE89" s="31">
        <f t="shared" si="56"/>
        <v>2625</v>
      </c>
      <c r="CF89" s="32">
        <v>86</v>
      </c>
      <c r="CG89" s="33">
        <v>10</v>
      </c>
    </row>
    <row r="90" spans="1:85" x14ac:dyDescent="0.3">
      <c r="A90" s="5">
        <f t="shared" si="57"/>
        <v>2753</v>
      </c>
      <c r="B90" s="6">
        <f t="shared" si="42"/>
        <v>2784</v>
      </c>
      <c r="C90" s="9">
        <v>87</v>
      </c>
      <c r="D90" s="8"/>
      <c r="E90" s="5">
        <f t="shared" si="58"/>
        <v>2065</v>
      </c>
      <c r="F90" s="6">
        <f t="shared" si="43"/>
        <v>2088</v>
      </c>
      <c r="G90" s="7">
        <v>87</v>
      </c>
      <c r="H90" s="8"/>
      <c r="I90" s="5">
        <f t="shared" si="59"/>
        <v>2538</v>
      </c>
      <c r="J90" s="6">
        <f t="shared" si="45"/>
        <v>2567</v>
      </c>
      <c r="K90" s="7">
        <v>87</v>
      </c>
      <c r="L90" s="8"/>
      <c r="M90" s="5">
        <f t="shared" si="60"/>
        <v>2538</v>
      </c>
      <c r="N90" s="6">
        <f t="shared" si="44"/>
        <v>2566.5</v>
      </c>
      <c r="O90" s="7">
        <v>87</v>
      </c>
      <c r="P90" s="8"/>
      <c r="Q90" s="5">
        <f t="shared" si="61"/>
        <v>2753</v>
      </c>
      <c r="R90" s="6">
        <f t="shared" si="46"/>
        <v>2784</v>
      </c>
      <c r="S90" s="7">
        <v>87</v>
      </c>
      <c r="U90" s="5">
        <f t="shared" si="62"/>
        <v>3355</v>
      </c>
      <c r="V90" s="6">
        <f t="shared" si="63"/>
        <v>3393</v>
      </c>
      <c r="W90" s="9">
        <v>87</v>
      </c>
      <c r="X90" s="8"/>
      <c r="Y90" s="5">
        <f t="shared" si="64"/>
        <v>2624</v>
      </c>
      <c r="Z90" s="6">
        <f t="shared" si="47"/>
        <v>2654</v>
      </c>
      <c r="AA90" s="7">
        <v>87</v>
      </c>
      <c r="AB90" s="8"/>
      <c r="AC90" s="5">
        <f t="shared" si="65"/>
        <v>3097</v>
      </c>
      <c r="AD90" s="6">
        <f t="shared" si="66"/>
        <v>3132</v>
      </c>
      <c r="AE90" s="7">
        <v>87</v>
      </c>
      <c r="AF90" s="8"/>
      <c r="AG90" s="5">
        <f t="shared" si="67"/>
        <v>2624</v>
      </c>
      <c r="AH90" s="6">
        <f t="shared" si="48"/>
        <v>2654</v>
      </c>
      <c r="AI90" s="7">
        <v>87</v>
      </c>
      <c r="AJ90" s="8"/>
      <c r="AK90" s="5">
        <f t="shared" si="68"/>
        <v>2925</v>
      </c>
      <c r="AL90" s="6">
        <f t="shared" si="69"/>
        <v>2958</v>
      </c>
      <c r="AM90" s="7">
        <v>87</v>
      </c>
      <c r="AO90" s="5">
        <f t="shared" si="70"/>
        <v>3011</v>
      </c>
      <c r="AP90" s="6">
        <f t="shared" si="49"/>
        <v>3046</v>
      </c>
      <c r="AQ90" s="9">
        <v>86</v>
      </c>
      <c r="AR90" s="8"/>
      <c r="AS90" s="5">
        <f t="shared" si="71"/>
        <v>2581</v>
      </c>
      <c r="AT90" s="6">
        <f t="shared" si="50"/>
        <v>2610</v>
      </c>
      <c r="AU90" s="7">
        <v>86</v>
      </c>
      <c r="AV90" s="8"/>
      <c r="AW90" s="5">
        <f t="shared" si="72"/>
        <v>2866</v>
      </c>
      <c r="AX90" s="6">
        <f t="shared" si="51"/>
        <v>2899</v>
      </c>
      <c r="AY90" s="7">
        <v>86</v>
      </c>
      <c r="AZ90" s="8"/>
      <c r="BA90" s="5">
        <f t="shared" si="73"/>
        <v>2409</v>
      </c>
      <c r="BB90" s="6">
        <f t="shared" si="52"/>
        <v>2436</v>
      </c>
      <c r="BC90" s="7">
        <v>86</v>
      </c>
      <c r="BD90" s="8"/>
      <c r="BE90" s="5">
        <f t="shared" si="74"/>
        <v>2586</v>
      </c>
      <c r="BF90" s="6">
        <f t="shared" si="53"/>
        <v>2616</v>
      </c>
      <c r="BG90" s="7">
        <v>86</v>
      </c>
      <c r="BI90" s="30">
        <f t="shared" si="75"/>
        <v>3056</v>
      </c>
      <c r="BJ90" s="31">
        <f t="shared" si="54"/>
        <v>3091</v>
      </c>
      <c r="BK90" s="32">
        <v>87</v>
      </c>
      <c r="BL90" s="33">
        <v>10</v>
      </c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30">
        <f t="shared" si="76"/>
        <v>2447</v>
      </c>
      <c r="BZ90" s="31">
        <f t="shared" si="55"/>
        <v>2475</v>
      </c>
      <c r="CA90" s="32">
        <v>87</v>
      </c>
      <c r="CB90" s="33">
        <v>10</v>
      </c>
      <c r="CC90" s="8"/>
      <c r="CD90" s="30">
        <f t="shared" si="77"/>
        <v>2626</v>
      </c>
      <c r="CE90" s="31">
        <f t="shared" si="56"/>
        <v>2656</v>
      </c>
      <c r="CF90" s="32">
        <v>87</v>
      </c>
      <c r="CG90" s="33">
        <v>10</v>
      </c>
    </row>
    <row r="91" spans="1:85" x14ac:dyDescent="0.3">
      <c r="A91" s="5">
        <f t="shared" si="57"/>
        <v>2785</v>
      </c>
      <c r="B91" s="6">
        <f t="shared" si="42"/>
        <v>2816</v>
      </c>
      <c r="C91" s="9">
        <v>88</v>
      </c>
      <c r="D91" s="8"/>
      <c r="E91" s="5">
        <f t="shared" si="58"/>
        <v>2089</v>
      </c>
      <c r="F91" s="6">
        <f t="shared" si="43"/>
        <v>2112</v>
      </c>
      <c r="G91" s="7">
        <v>88</v>
      </c>
      <c r="H91" s="8"/>
      <c r="I91" s="5">
        <f t="shared" si="59"/>
        <v>2568</v>
      </c>
      <c r="J91" s="6">
        <f t="shared" si="45"/>
        <v>2596</v>
      </c>
      <c r="K91" s="7">
        <v>88</v>
      </c>
      <c r="L91" s="8"/>
      <c r="M91" s="5">
        <f t="shared" si="60"/>
        <v>2567.5</v>
      </c>
      <c r="N91" s="6">
        <f t="shared" si="44"/>
        <v>2596</v>
      </c>
      <c r="O91" s="7">
        <v>88</v>
      </c>
      <c r="P91" s="8"/>
      <c r="Q91" s="5">
        <f t="shared" si="61"/>
        <v>2785</v>
      </c>
      <c r="R91" s="6">
        <f t="shared" si="46"/>
        <v>2816</v>
      </c>
      <c r="S91" s="7">
        <v>88</v>
      </c>
      <c r="U91" s="5">
        <f t="shared" si="62"/>
        <v>3394</v>
      </c>
      <c r="V91" s="6">
        <f t="shared" si="63"/>
        <v>3432</v>
      </c>
      <c r="W91" s="9">
        <v>88</v>
      </c>
      <c r="X91" s="8"/>
      <c r="Y91" s="5">
        <f t="shared" si="64"/>
        <v>2655</v>
      </c>
      <c r="Z91" s="6">
        <f t="shared" si="47"/>
        <v>2684</v>
      </c>
      <c r="AA91" s="7">
        <v>88</v>
      </c>
      <c r="AB91" s="8"/>
      <c r="AC91" s="5">
        <f t="shared" si="65"/>
        <v>3133</v>
      </c>
      <c r="AD91" s="6">
        <f t="shared" si="66"/>
        <v>3168</v>
      </c>
      <c r="AE91" s="7">
        <v>88</v>
      </c>
      <c r="AF91" s="8"/>
      <c r="AG91" s="5">
        <f t="shared" si="67"/>
        <v>2655</v>
      </c>
      <c r="AH91" s="6">
        <f t="shared" si="48"/>
        <v>2684</v>
      </c>
      <c r="AI91" s="7">
        <v>88</v>
      </c>
      <c r="AJ91" s="8"/>
      <c r="AK91" s="5">
        <f t="shared" si="68"/>
        <v>2959</v>
      </c>
      <c r="AL91" s="6">
        <f t="shared" si="69"/>
        <v>2992</v>
      </c>
      <c r="AM91" s="7">
        <v>88</v>
      </c>
      <c r="AO91" s="5">
        <f t="shared" si="70"/>
        <v>3047</v>
      </c>
      <c r="AP91" s="6">
        <f t="shared" si="49"/>
        <v>3081</v>
      </c>
      <c r="AQ91" s="9">
        <v>87</v>
      </c>
      <c r="AR91" s="8"/>
      <c r="AS91" s="5">
        <f t="shared" si="71"/>
        <v>2611</v>
      </c>
      <c r="AT91" s="6">
        <f t="shared" si="50"/>
        <v>2641</v>
      </c>
      <c r="AU91" s="7">
        <v>87</v>
      </c>
      <c r="AV91" s="8"/>
      <c r="AW91" s="5">
        <f t="shared" si="72"/>
        <v>2900</v>
      </c>
      <c r="AX91" s="6">
        <f t="shared" si="51"/>
        <v>2932</v>
      </c>
      <c r="AY91" s="7">
        <v>87</v>
      </c>
      <c r="AZ91" s="8"/>
      <c r="BA91" s="5">
        <f t="shared" si="73"/>
        <v>2437</v>
      </c>
      <c r="BB91" s="6">
        <f t="shared" si="52"/>
        <v>2464</v>
      </c>
      <c r="BC91" s="7">
        <v>87</v>
      </c>
      <c r="BD91" s="8"/>
      <c r="BE91" s="5">
        <f t="shared" si="74"/>
        <v>2617</v>
      </c>
      <c r="BF91" s="6">
        <f t="shared" si="53"/>
        <v>2646</v>
      </c>
      <c r="BG91" s="7">
        <v>87</v>
      </c>
      <c r="BI91" s="30">
        <f t="shared" si="75"/>
        <v>3092</v>
      </c>
      <c r="BJ91" s="31">
        <f t="shared" si="54"/>
        <v>3126</v>
      </c>
      <c r="BK91" s="32">
        <v>88</v>
      </c>
      <c r="BL91" s="33">
        <v>10</v>
      </c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30">
        <f t="shared" si="76"/>
        <v>2476</v>
      </c>
      <c r="BZ91" s="31">
        <f t="shared" si="55"/>
        <v>2503</v>
      </c>
      <c r="CA91" s="32">
        <v>88</v>
      </c>
      <c r="CB91" s="33">
        <v>10</v>
      </c>
      <c r="CC91" s="8"/>
      <c r="CD91" s="30">
        <f t="shared" si="77"/>
        <v>2657</v>
      </c>
      <c r="CE91" s="31">
        <f t="shared" si="56"/>
        <v>2686</v>
      </c>
      <c r="CF91" s="32">
        <v>88</v>
      </c>
      <c r="CG91" s="33">
        <v>10</v>
      </c>
    </row>
    <row r="92" spans="1:85" x14ac:dyDescent="0.3">
      <c r="A92" s="5">
        <f t="shared" si="57"/>
        <v>2817</v>
      </c>
      <c r="B92" s="6">
        <f t="shared" si="42"/>
        <v>2848</v>
      </c>
      <c r="C92" s="9">
        <v>89</v>
      </c>
      <c r="D92" s="8"/>
      <c r="E92" s="5">
        <f t="shared" si="58"/>
        <v>2113</v>
      </c>
      <c r="F92" s="6">
        <f t="shared" si="43"/>
        <v>2136</v>
      </c>
      <c r="G92" s="7">
        <v>89</v>
      </c>
      <c r="H92" s="8"/>
      <c r="I92" s="5">
        <f t="shared" si="59"/>
        <v>2597</v>
      </c>
      <c r="J92" s="6">
        <f t="shared" si="45"/>
        <v>2626</v>
      </c>
      <c r="K92" s="7">
        <v>89</v>
      </c>
      <c r="L92" s="8"/>
      <c r="M92" s="5">
        <f t="shared" si="60"/>
        <v>2597</v>
      </c>
      <c r="N92" s="6">
        <f t="shared" si="44"/>
        <v>2625.5</v>
      </c>
      <c r="O92" s="7">
        <v>89</v>
      </c>
      <c r="P92" s="8"/>
      <c r="Q92" s="5">
        <f t="shared" si="61"/>
        <v>2817</v>
      </c>
      <c r="R92" s="6">
        <f t="shared" si="46"/>
        <v>2848</v>
      </c>
      <c r="S92" s="7">
        <v>89</v>
      </c>
      <c r="U92" s="5">
        <f t="shared" si="62"/>
        <v>3433</v>
      </c>
      <c r="V92" s="6">
        <f t="shared" si="63"/>
        <v>3471</v>
      </c>
      <c r="W92" s="9">
        <v>89</v>
      </c>
      <c r="X92" s="8"/>
      <c r="Y92" s="5">
        <f t="shared" si="64"/>
        <v>2685</v>
      </c>
      <c r="Z92" s="6">
        <f t="shared" si="47"/>
        <v>2715</v>
      </c>
      <c r="AA92" s="7">
        <v>89</v>
      </c>
      <c r="AB92" s="8"/>
      <c r="AC92" s="5">
        <f t="shared" si="65"/>
        <v>3169</v>
      </c>
      <c r="AD92" s="6">
        <f t="shared" si="66"/>
        <v>3204</v>
      </c>
      <c r="AE92" s="7">
        <v>89</v>
      </c>
      <c r="AF92" s="8"/>
      <c r="AG92" s="5">
        <f t="shared" si="67"/>
        <v>2685</v>
      </c>
      <c r="AH92" s="6">
        <f t="shared" si="48"/>
        <v>2715</v>
      </c>
      <c r="AI92" s="7">
        <v>89</v>
      </c>
      <c r="AJ92" s="8"/>
      <c r="AK92" s="5">
        <f t="shared" si="68"/>
        <v>2993</v>
      </c>
      <c r="AL92" s="6">
        <f t="shared" si="69"/>
        <v>3026</v>
      </c>
      <c r="AM92" s="7">
        <v>89</v>
      </c>
      <c r="AO92" s="5">
        <f t="shared" si="70"/>
        <v>3082</v>
      </c>
      <c r="AP92" s="6">
        <f t="shared" si="49"/>
        <v>3116</v>
      </c>
      <c r="AQ92" s="9">
        <v>88</v>
      </c>
      <c r="AR92" s="8"/>
      <c r="AS92" s="5">
        <f t="shared" si="71"/>
        <v>2642</v>
      </c>
      <c r="AT92" s="6">
        <f t="shared" si="50"/>
        <v>2671</v>
      </c>
      <c r="AU92" s="7">
        <v>88</v>
      </c>
      <c r="AV92" s="8"/>
      <c r="AW92" s="5">
        <f t="shared" si="72"/>
        <v>2933</v>
      </c>
      <c r="AX92" s="6">
        <f t="shared" si="51"/>
        <v>2966</v>
      </c>
      <c r="AY92" s="7">
        <v>88</v>
      </c>
      <c r="AZ92" s="8"/>
      <c r="BA92" s="5">
        <f t="shared" si="73"/>
        <v>2465</v>
      </c>
      <c r="BB92" s="6">
        <f t="shared" si="52"/>
        <v>2493</v>
      </c>
      <c r="BC92" s="7">
        <v>88</v>
      </c>
      <c r="BD92" s="8"/>
      <c r="BE92" s="5">
        <f t="shared" si="74"/>
        <v>2647</v>
      </c>
      <c r="BF92" s="6">
        <f t="shared" si="53"/>
        <v>2676</v>
      </c>
      <c r="BG92" s="7">
        <v>88</v>
      </c>
      <c r="BI92" s="30">
        <f t="shared" si="75"/>
        <v>3127</v>
      </c>
      <c r="BJ92" s="31">
        <f t="shared" si="54"/>
        <v>3162</v>
      </c>
      <c r="BK92" s="32">
        <v>89</v>
      </c>
      <c r="BL92" s="33">
        <v>10</v>
      </c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30">
        <f t="shared" si="76"/>
        <v>2504</v>
      </c>
      <c r="BZ92" s="31">
        <f t="shared" si="55"/>
        <v>2531</v>
      </c>
      <c r="CA92" s="32">
        <v>89</v>
      </c>
      <c r="CB92" s="33">
        <v>10</v>
      </c>
      <c r="CC92" s="8"/>
      <c r="CD92" s="30">
        <f t="shared" si="77"/>
        <v>2687</v>
      </c>
      <c r="CE92" s="31">
        <f t="shared" si="56"/>
        <v>2717</v>
      </c>
      <c r="CF92" s="32">
        <v>89</v>
      </c>
      <c r="CG92" s="33">
        <v>10</v>
      </c>
    </row>
    <row r="93" spans="1:85" x14ac:dyDescent="0.3">
      <c r="A93" s="5">
        <f t="shared" si="57"/>
        <v>2849</v>
      </c>
      <c r="B93" s="6">
        <f t="shared" si="42"/>
        <v>2880</v>
      </c>
      <c r="C93" s="9">
        <v>90</v>
      </c>
      <c r="D93" s="8"/>
      <c r="E93" s="5">
        <f t="shared" si="58"/>
        <v>2137</v>
      </c>
      <c r="F93" s="6">
        <f t="shared" si="43"/>
        <v>2160</v>
      </c>
      <c r="G93" s="7">
        <v>90</v>
      </c>
      <c r="H93" s="8"/>
      <c r="I93" s="5">
        <f t="shared" si="59"/>
        <v>2627</v>
      </c>
      <c r="J93" s="6">
        <f t="shared" si="45"/>
        <v>2655</v>
      </c>
      <c r="K93" s="7">
        <v>90</v>
      </c>
      <c r="L93" s="8"/>
      <c r="M93" s="5">
        <f t="shared" si="60"/>
        <v>2626.5</v>
      </c>
      <c r="N93" s="6">
        <f t="shared" si="44"/>
        <v>2655</v>
      </c>
      <c r="O93" s="7">
        <v>90</v>
      </c>
      <c r="P93" s="8"/>
      <c r="Q93" s="5">
        <f t="shared" si="61"/>
        <v>2849</v>
      </c>
      <c r="R93" s="6">
        <f t="shared" si="46"/>
        <v>2880</v>
      </c>
      <c r="S93" s="7">
        <v>90</v>
      </c>
      <c r="U93" s="5">
        <f t="shared" si="62"/>
        <v>3472</v>
      </c>
      <c r="V93" s="6">
        <f t="shared" si="63"/>
        <v>3510</v>
      </c>
      <c r="W93" s="9">
        <v>90</v>
      </c>
      <c r="X93" s="8"/>
      <c r="Y93" s="5">
        <f t="shared" si="64"/>
        <v>2716</v>
      </c>
      <c r="Z93" s="6">
        <f t="shared" si="47"/>
        <v>2745</v>
      </c>
      <c r="AA93" s="7">
        <v>90</v>
      </c>
      <c r="AB93" s="8"/>
      <c r="AC93" s="5">
        <f t="shared" si="65"/>
        <v>3205</v>
      </c>
      <c r="AD93" s="6">
        <f t="shared" si="66"/>
        <v>3240</v>
      </c>
      <c r="AE93" s="7">
        <v>90</v>
      </c>
      <c r="AF93" s="8"/>
      <c r="AG93" s="5">
        <f t="shared" si="67"/>
        <v>2716</v>
      </c>
      <c r="AH93" s="6">
        <f t="shared" si="48"/>
        <v>2745</v>
      </c>
      <c r="AI93" s="7">
        <v>90</v>
      </c>
      <c r="AJ93" s="8"/>
      <c r="AK93" s="5">
        <f t="shared" si="68"/>
        <v>3027</v>
      </c>
      <c r="AL93" s="6">
        <f t="shared" si="69"/>
        <v>3060</v>
      </c>
      <c r="AM93" s="7">
        <v>90</v>
      </c>
      <c r="AO93" s="5">
        <f t="shared" si="70"/>
        <v>3117</v>
      </c>
      <c r="AP93" s="6">
        <f t="shared" si="49"/>
        <v>3152</v>
      </c>
      <c r="AQ93" s="9">
        <v>89</v>
      </c>
      <c r="AR93" s="8"/>
      <c r="AS93" s="5">
        <f t="shared" si="71"/>
        <v>2672</v>
      </c>
      <c r="AT93" s="6">
        <f t="shared" si="50"/>
        <v>2702</v>
      </c>
      <c r="AU93" s="7">
        <v>89</v>
      </c>
      <c r="AV93" s="8"/>
      <c r="AW93" s="5">
        <f t="shared" si="72"/>
        <v>2967</v>
      </c>
      <c r="AX93" s="6">
        <f t="shared" si="51"/>
        <v>3000</v>
      </c>
      <c r="AY93" s="7">
        <v>89</v>
      </c>
      <c r="AZ93" s="8"/>
      <c r="BA93" s="5">
        <f t="shared" si="73"/>
        <v>2494</v>
      </c>
      <c r="BB93" s="6">
        <f t="shared" si="52"/>
        <v>2521</v>
      </c>
      <c r="BC93" s="7">
        <v>89</v>
      </c>
      <c r="BD93" s="8"/>
      <c r="BE93" s="5">
        <f t="shared" si="74"/>
        <v>2677</v>
      </c>
      <c r="BF93" s="6">
        <f t="shared" si="53"/>
        <v>2707</v>
      </c>
      <c r="BG93" s="7">
        <v>89</v>
      </c>
      <c r="BI93" s="30">
        <f t="shared" si="75"/>
        <v>3163</v>
      </c>
      <c r="BJ93" s="31">
        <f t="shared" si="54"/>
        <v>3197</v>
      </c>
      <c r="BK93" s="32">
        <v>90</v>
      </c>
      <c r="BL93" s="33">
        <v>10</v>
      </c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30">
        <f t="shared" si="76"/>
        <v>2532</v>
      </c>
      <c r="BZ93" s="31">
        <f t="shared" si="55"/>
        <v>2560</v>
      </c>
      <c r="CA93" s="32">
        <v>90</v>
      </c>
      <c r="CB93" s="33">
        <v>10</v>
      </c>
      <c r="CC93" s="8"/>
      <c r="CD93" s="30">
        <f t="shared" si="77"/>
        <v>2718</v>
      </c>
      <c r="CE93" s="31">
        <f t="shared" si="56"/>
        <v>2747</v>
      </c>
      <c r="CF93" s="32">
        <v>90</v>
      </c>
      <c r="CG93" s="33">
        <v>10</v>
      </c>
    </row>
    <row r="94" spans="1:85" x14ac:dyDescent="0.3">
      <c r="A94" s="5">
        <f t="shared" si="57"/>
        <v>2881</v>
      </c>
      <c r="B94" s="6">
        <f t="shared" si="42"/>
        <v>2912</v>
      </c>
      <c r="C94" s="9">
        <v>91</v>
      </c>
      <c r="D94" s="8"/>
      <c r="E94" s="5">
        <f t="shared" si="58"/>
        <v>2161</v>
      </c>
      <c r="F94" s="6">
        <f t="shared" si="43"/>
        <v>2184</v>
      </c>
      <c r="G94" s="7">
        <v>91</v>
      </c>
      <c r="H94" s="8"/>
      <c r="I94" s="5">
        <f t="shared" si="59"/>
        <v>2656</v>
      </c>
      <c r="J94" s="6">
        <f t="shared" si="45"/>
        <v>2685</v>
      </c>
      <c r="K94" s="7">
        <v>91</v>
      </c>
      <c r="L94" s="8"/>
      <c r="M94" s="5">
        <f t="shared" si="60"/>
        <v>2656</v>
      </c>
      <c r="N94" s="6">
        <f t="shared" si="44"/>
        <v>2684.5</v>
      </c>
      <c r="O94" s="7">
        <v>91</v>
      </c>
      <c r="P94" s="8"/>
      <c r="Q94" s="5">
        <f t="shared" si="61"/>
        <v>2881</v>
      </c>
      <c r="R94" s="6">
        <f t="shared" si="46"/>
        <v>2912</v>
      </c>
      <c r="S94" s="7">
        <v>91</v>
      </c>
      <c r="U94" s="5">
        <f t="shared" si="62"/>
        <v>3511</v>
      </c>
      <c r="V94" s="6">
        <f t="shared" si="63"/>
        <v>3549</v>
      </c>
      <c r="W94" s="9">
        <v>91</v>
      </c>
      <c r="X94" s="8"/>
      <c r="Y94" s="5">
        <f t="shared" si="64"/>
        <v>2746</v>
      </c>
      <c r="Z94" s="6">
        <f t="shared" si="47"/>
        <v>2776</v>
      </c>
      <c r="AA94" s="7">
        <v>91</v>
      </c>
      <c r="AB94" s="8"/>
      <c r="AC94" s="5">
        <f t="shared" si="65"/>
        <v>3241</v>
      </c>
      <c r="AD94" s="6">
        <f t="shared" si="66"/>
        <v>3276</v>
      </c>
      <c r="AE94" s="7">
        <v>91</v>
      </c>
      <c r="AF94" s="8"/>
      <c r="AG94" s="5">
        <f t="shared" si="67"/>
        <v>2746</v>
      </c>
      <c r="AH94" s="6">
        <f t="shared" si="48"/>
        <v>2776</v>
      </c>
      <c r="AI94" s="7">
        <v>91</v>
      </c>
      <c r="AJ94" s="8"/>
      <c r="AK94" s="5">
        <f t="shared" si="68"/>
        <v>3061</v>
      </c>
      <c r="AL94" s="6">
        <f t="shared" si="69"/>
        <v>3094</v>
      </c>
      <c r="AM94" s="7">
        <v>91</v>
      </c>
      <c r="AO94" s="5">
        <f t="shared" si="70"/>
        <v>3153</v>
      </c>
      <c r="AP94" s="6">
        <f t="shared" si="49"/>
        <v>3187</v>
      </c>
      <c r="AQ94" s="9">
        <v>90</v>
      </c>
      <c r="AR94" s="8"/>
      <c r="AS94" s="5">
        <f t="shared" si="71"/>
        <v>2703</v>
      </c>
      <c r="AT94" s="6">
        <f t="shared" si="50"/>
        <v>2732</v>
      </c>
      <c r="AU94" s="7">
        <v>90</v>
      </c>
      <c r="AV94" s="8"/>
      <c r="AW94" s="5">
        <f t="shared" si="72"/>
        <v>3001</v>
      </c>
      <c r="AX94" s="6">
        <f t="shared" si="51"/>
        <v>3033</v>
      </c>
      <c r="AY94" s="7">
        <v>90</v>
      </c>
      <c r="AZ94" s="8"/>
      <c r="BA94" s="5">
        <f t="shared" si="73"/>
        <v>2522</v>
      </c>
      <c r="BB94" s="6">
        <f t="shared" si="52"/>
        <v>2549</v>
      </c>
      <c r="BC94" s="7">
        <v>90</v>
      </c>
      <c r="BD94" s="8"/>
      <c r="BE94" s="5">
        <f t="shared" si="74"/>
        <v>2708</v>
      </c>
      <c r="BF94" s="6">
        <f t="shared" si="53"/>
        <v>2737</v>
      </c>
      <c r="BG94" s="7">
        <v>90</v>
      </c>
      <c r="BI94" s="30">
        <f t="shared" si="75"/>
        <v>3198</v>
      </c>
      <c r="BJ94" s="31">
        <f t="shared" si="54"/>
        <v>3232</v>
      </c>
      <c r="BK94" s="32">
        <v>91</v>
      </c>
      <c r="BL94" s="33">
        <v>10</v>
      </c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30">
        <f t="shared" si="76"/>
        <v>2561</v>
      </c>
      <c r="BZ94" s="31">
        <f t="shared" si="55"/>
        <v>2588</v>
      </c>
      <c r="CA94" s="32">
        <v>91</v>
      </c>
      <c r="CB94" s="33">
        <v>10</v>
      </c>
      <c r="CC94" s="8"/>
      <c r="CD94" s="30">
        <f t="shared" si="77"/>
        <v>2748</v>
      </c>
      <c r="CE94" s="31">
        <f t="shared" si="56"/>
        <v>2777</v>
      </c>
      <c r="CF94" s="32">
        <v>91</v>
      </c>
      <c r="CG94" s="33">
        <v>10</v>
      </c>
    </row>
    <row r="95" spans="1:85" x14ac:dyDescent="0.3">
      <c r="A95" s="5">
        <f t="shared" si="57"/>
        <v>2913</v>
      </c>
      <c r="B95" s="6">
        <f t="shared" si="42"/>
        <v>2944</v>
      </c>
      <c r="C95" s="9">
        <v>92</v>
      </c>
      <c r="D95" s="8"/>
      <c r="E95" s="5">
        <f t="shared" si="58"/>
        <v>2185</v>
      </c>
      <c r="F95" s="6">
        <f t="shared" si="43"/>
        <v>2208</v>
      </c>
      <c r="G95" s="7">
        <v>92</v>
      </c>
      <c r="H95" s="8"/>
      <c r="I95" s="5">
        <f t="shared" si="59"/>
        <v>2686</v>
      </c>
      <c r="J95" s="6">
        <f t="shared" si="45"/>
        <v>2714</v>
      </c>
      <c r="K95" s="7">
        <v>92</v>
      </c>
      <c r="L95" s="8"/>
      <c r="M95" s="5">
        <f t="shared" si="60"/>
        <v>2685.5</v>
      </c>
      <c r="N95" s="6">
        <f t="shared" si="44"/>
        <v>2714</v>
      </c>
      <c r="O95" s="7">
        <v>92</v>
      </c>
      <c r="P95" s="8"/>
      <c r="Q95" s="5">
        <f t="shared" si="61"/>
        <v>2913</v>
      </c>
      <c r="R95" s="6">
        <f t="shared" si="46"/>
        <v>2944</v>
      </c>
      <c r="S95" s="7">
        <v>92</v>
      </c>
      <c r="U95" s="5">
        <f t="shared" si="62"/>
        <v>3550</v>
      </c>
      <c r="V95" s="6">
        <f t="shared" si="63"/>
        <v>3588</v>
      </c>
      <c r="W95" s="9">
        <v>92</v>
      </c>
      <c r="X95" s="8"/>
      <c r="Y95" s="5">
        <f t="shared" si="64"/>
        <v>2777</v>
      </c>
      <c r="Z95" s="6">
        <f t="shared" si="47"/>
        <v>2806</v>
      </c>
      <c r="AA95" s="7">
        <v>92</v>
      </c>
      <c r="AB95" s="8"/>
      <c r="AC95" s="5">
        <f t="shared" si="65"/>
        <v>3277</v>
      </c>
      <c r="AD95" s="6">
        <f t="shared" si="66"/>
        <v>3312</v>
      </c>
      <c r="AE95" s="7">
        <v>92</v>
      </c>
      <c r="AF95" s="8"/>
      <c r="AG95" s="5">
        <f t="shared" si="67"/>
        <v>2777</v>
      </c>
      <c r="AH95" s="6">
        <f t="shared" si="48"/>
        <v>2806</v>
      </c>
      <c r="AI95" s="7">
        <v>92</v>
      </c>
      <c r="AJ95" s="8"/>
      <c r="AK95" s="5">
        <f t="shared" si="68"/>
        <v>3095</v>
      </c>
      <c r="AL95" s="6">
        <f t="shared" si="69"/>
        <v>3128</v>
      </c>
      <c r="AM95" s="7">
        <v>92</v>
      </c>
      <c r="AO95" s="5">
        <f t="shared" si="70"/>
        <v>3188</v>
      </c>
      <c r="AP95" s="6">
        <f t="shared" si="49"/>
        <v>3223</v>
      </c>
      <c r="AQ95" s="9">
        <v>91</v>
      </c>
      <c r="AR95" s="8"/>
      <c r="AS95" s="5">
        <f t="shared" si="71"/>
        <v>2733</v>
      </c>
      <c r="AT95" s="6">
        <f t="shared" si="50"/>
        <v>2762</v>
      </c>
      <c r="AU95" s="7">
        <v>91</v>
      </c>
      <c r="AV95" s="8"/>
      <c r="AW95" s="5">
        <f t="shared" si="72"/>
        <v>3034</v>
      </c>
      <c r="AX95" s="6">
        <f t="shared" si="51"/>
        <v>3067</v>
      </c>
      <c r="AY95" s="7">
        <v>91</v>
      </c>
      <c r="AZ95" s="8"/>
      <c r="BA95" s="5">
        <f t="shared" si="73"/>
        <v>2550</v>
      </c>
      <c r="BB95" s="6">
        <f t="shared" si="52"/>
        <v>2578</v>
      </c>
      <c r="BC95" s="7">
        <v>91</v>
      </c>
      <c r="BD95" s="8"/>
      <c r="BE95" s="5">
        <f t="shared" si="74"/>
        <v>2738</v>
      </c>
      <c r="BF95" s="6">
        <f t="shared" si="53"/>
        <v>2768</v>
      </c>
      <c r="BG95" s="7">
        <v>91</v>
      </c>
      <c r="BI95" s="30">
        <f t="shared" si="75"/>
        <v>3233</v>
      </c>
      <c r="BJ95" s="31">
        <f t="shared" si="54"/>
        <v>3268</v>
      </c>
      <c r="BK95" s="32">
        <v>92</v>
      </c>
      <c r="BL95" s="33">
        <v>10</v>
      </c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30">
        <f t="shared" si="76"/>
        <v>2589</v>
      </c>
      <c r="BZ95" s="31">
        <f t="shared" si="55"/>
        <v>2616</v>
      </c>
      <c r="CA95" s="32">
        <v>92</v>
      </c>
      <c r="CB95" s="33">
        <v>10</v>
      </c>
      <c r="CC95" s="8"/>
      <c r="CD95" s="30">
        <f t="shared" si="77"/>
        <v>2778</v>
      </c>
      <c r="CE95" s="31">
        <f t="shared" si="56"/>
        <v>2808</v>
      </c>
      <c r="CF95" s="32">
        <v>92</v>
      </c>
      <c r="CG95" s="33">
        <v>10</v>
      </c>
    </row>
    <row r="96" spans="1:85" x14ac:dyDescent="0.3">
      <c r="A96" s="5">
        <f t="shared" si="57"/>
        <v>2945</v>
      </c>
      <c r="B96" s="6">
        <f t="shared" si="42"/>
        <v>2976</v>
      </c>
      <c r="C96" s="9">
        <v>93</v>
      </c>
      <c r="D96" s="8"/>
      <c r="E96" s="5">
        <f t="shared" si="58"/>
        <v>2209</v>
      </c>
      <c r="F96" s="6">
        <f t="shared" si="43"/>
        <v>2232</v>
      </c>
      <c r="G96" s="7">
        <v>93</v>
      </c>
      <c r="H96" s="8"/>
      <c r="I96" s="5">
        <f t="shared" si="59"/>
        <v>2715</v>
      </c>
      <c r="J96" s="6">
        <f t="shared" si="45"/>
        <v>2744</v>
      </c>
      <c r="K96" s="7">
        <v>93</v>
      </c>
      <c r="L96" s="8"/>
      <c r="M96" s="5">
        <f t="shared" si="60"/>
        <v>2715</v>
      </c>
      <c r="N96" s="6">
        <f t="shared" si="44"/>
        <v>2743.5</v>
      </c>
      <c r="O96" s="7">
        <v>93</v>
      </c>
      <c r="P96" s="8"/>
      <c r="Q96" s="5">
        <f t="shared" si="61"/>
        <v>2945</v>
      </c>
      <c r="R96" s="6">
        <f t="shared" si="46"/>
        <v>2976</v>
      </c>
      <c r="S96" s="7">
        <v>93</v>
      </c>
      <c r="U96" s="5">
        <f t="shared" si="62"/>
        <v>3589</v>
      </c>
      <c r="V96" s="6">
        <f t="shared" si="63"/>
        <v>3627</v>
      </c>
      <c r="W96" s="9">
        <v>93</v>
      </c>
      <c r="X96" s="8"/>
      <c r="Y96" s="5">
        <f t="shared" si="64"/>
        <v>2807</v>
      </c>
      <c r="Z96" s="6">
        <f t="shared" si="47"/>
        <v>2837</v>
      </c>
      <c r="AA96" s="7">
        <v>93</v>
      </c>
      <c r="AB96" s="8"/>
      <c r="AC96" s="5">
        <f t="shared" si="65"/>
        <v>3313</v>
      </c>
      <c r="AD96" s="6">
        <f t="shared" si="66"/>
        <v>3348</v>
      </c>
      <c r="AE96" s="7">
        <v>93</v>
      </c>
      <c r="AF96" s="8"/>
      <c r="AG96" s="5">
        <f t="shared" si="67"/>
        <v>2807</v>
      </c>
      <c r="AH96" s="6">
        <f t="shared" si="48"/>
        <v>2837</v>
      </c>
      <c r="AI96" s="7">
        <v>93</v>
      </c>
      <c r="AJ96" s="8"/>
      <c r="AK96" s="5">
        <f t="shared" si="68"/>
        <v>3129</v>
      </c>
      <c r="AL96" s="6">
        <f t="shared" si="69"/>
        <v>3162</v>
      </c>
      <c r="AM96" s="7">
        <v>93</v>
      </c>
      <c r="AO96" s="5">
        <f t="shared" si="70"/>
        <v>3224</v>
      </c>
      <c r="AP96" s="6">
        <f t="shared" si="49"/>
        <v>3258</v>
      </c>
      <c r="AQ96" s="9">
        <v>92</v>
      </c>
      <c r="AR96" s="8"/>
      <c r="AS96" s="5">
        <f t="shared" si="71"/>
        <v>2763</v>
      </c>
      <c r="AT96" s="6">
        <f t="shared" si="50"/>
        <v>2793</v>
      </c>
      <c r="AU96" s="7">
        <v>92</v>
      </c>
      <c r="AV96" s="8"/>
      <c r="AW96" s="5">
        <f t="shared" si="72"/>
        <v>3068</v>
      </c>
      <c r="AX96" s="6">
        <f t="shared" si="51"/>
        <v>3101</v>
      </c>
      <c r="AY96" s="7">
        <v>92</v>
      </c>
      <c r="AZ96" s="8"/>
      <c r="BA96" s="5">
        <f t="shared" si="73"/>
        <v>2579</v>
      </c>
      <c r="BB96" s="6">
        <f t="shared" si="52"/>
        <v>2606</v>
      </c>
      <c r="BC96" s="7">
        <v>92</v>
      </c>
      <c r="BD96" s="8"/>
      <c r="BE96" s="5">
        <f t="shared" si="74"/>
        <v>2769</v>
      </c>
      <c r="BF96" s="6">
        <f t="shared" si="53"/>
        <v>2798</v>
      </c>
      <c r="BG96" s="7">
        <v>92</v>
      </c>
      <c r="BI96" s="30">
        <f t="shared" si="75"/>
        <v>3269</v>
      </c>
      <c r="BJ96" s="31">
        <f t="shared" si="54"/>
        <v>3303</v>
      </c>
      <c r="BK96" s="32">
        <v>93</v>
      </c>
      <c r="BL96" s="33">
        <v>10</v>
      </c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30">
        <f t="shared" si="76"/>
        <v>2617</v>
      </c>
      <c r="BZ96" s="31">
        <f t="shared" si="55"/>
        <v>2645</v>
      </c>
      <c r="CA96" s="32">
        <v>93</v>
      </c>
      <c r="CB96" s="33">
        <v>10</v>
      </c>
      <c r="CC96" s="8"/>
      <c r="CD96" s="30">
        <f t="shared" si="77"/>
        <v>2809</v>
      </c>
      <c r="CE96" s="31">
        <f t="shared" si="56"/>
        <v>2838</v>
      </c>
      <c r="CF96" s="32">
        <v>93</v>
      </c>
      <c r="CG96" s="33">
        <v>10</v>
      </c>
    </row>
    <row r="97" spans="1:85" x14ac:dyDescent="0.3">
      <c r="A97" s="5">
        <f t="shared" si="57"/>
        <v>2977</v>
      </c>
      <c r="B97" s="6">
        <f t="shared" si="42"/>
        <v>3008</v>
      </c>
      <c r="C97" s="9">
        <v>94</v>
      </c>
      <c r="D97" s="8"/>
      <c r="E97" s="5">
        <f t="shared" si="58"/>
        <v>2233</v>
      </c>
      <c r="F97" s="6">
        <f t="shared" si="43"/>
        <v>2256</v>
      </c>
      <c r="G97" s="7">
        <v>94</v>
      </c>
      <c r="H97" s="8"/>
      <c r="I97" s="5">
        <f t="shared" si="59"/>
        <v>2745</v>
      </c>
      <c r="J97" s="6">
        <f t="shared" si="45"/>
        <v>2773</v>
      </c>
      <c r="K97" s="7">
        <v>94</v>
      </c>
      <c r="L97" s="8"/>
      <c r="M97" s="5">
        <f t="shared" si="60"/>
        <v>2744.5</v>
      </c>
      <c r="N97" s="6">
        <f t="shared" si="44"/>
        <v>2773</v>
      </c>
      <c r="O97" s="7">
        <v>94</v>
      </c>
      <c r="P97" s="8"/>
      <c r="Q97" s="5">
        <f t="shared" si="61"/>
        <v>2977</v>
      </c>
      <c r="R97" s="6">
        <f t="shared" si="46"/>
        <v>3008</v>
      </c>
      <c r="S97" s="7">
        <v>94</v>
      </c>
      <c r="U97" s="5">
        <f t="shared" si="62"/>
        <v>3628</v>
      </c>
      <c r="V97" s="6">
        <f t="shared" si="63"/>
        <v>3666</v>
      </c>
      <c r="W97" s="9">
        <v>94</v>
      </c>
      <c r="X97" s="8"/>
      <c r="Y97" s="5">
        <f t="shared" si="64"/>
        <v>2838</v>
      </c>
      <c r="Z97" s="6">
        <f t="shared" si="47"/>
        <v>2867</v>
      </c>
      <c r="AA97" s="7">
        <v>94</v>
      </c>
      <c r="AB97" s="8"/>
      <c r="AC97" s="5">
        <f t="shared" si="65"/>
        <v>3349</v>
      </c>
      <c r="AD97" s="6">
        <f t="shared" si="66"/>
        <v>3384</v>
      </c>
      <c r="AE97" s="7">
        <v>94</v>
      </c>
      <c r="AF97" s="8"/>
      <c r="AG97" s="5">
        <f t="shared" si="67"/>
        <v>2838</v>
      </c>
      <c r="AH97" s="6">
        <f t="shared" si="48"/>
        <v>2867</v>
      </c>
      <c r="AI97" s="7">
        <v>94</v>
      </c>
      <c r="AJ97" s="8"/>
      <c r="AK97" s="5">
        <f t="shared" si="68"/>
        <v>3163</v>
      </c>
      <c r="AL97" s="6">
        <f t="shared" si="69"/>
        <v>3196</v>
      </c>
      <c r="AM97" s="7">
        <v>94</v>
      </c>
      <c r="AO97" s="5">
        <f t="shared" si="70"/>
        <v>3259</v>
      </c>
      <c r="AP97" s="6">
        <f t="shared" si="49"/>
        <v>3294</v>
      </c>
      <c r="AQ97" s="9">
        <v>93</v>
      </c>
      <c r="AR97" s="8"/>
      <c r="AS97" s="5">
        <f t="shared" si="71"/>
        <v>2794</v>
      </c>
      <c r="AT97" s="6">
        <f t="shared" si="50"/>
        <v>2823</v>
      </c>
      <c r="AU97" s="7">
        <v>93</v>
      </c>
      <c r="AV97" s="8"/>
      <c r="AW97" s="5">
        <f t="shared" si="72"/>
        <v>3102</v>
      </c>
      <c r="AX97" s="6">
        <f t="shared" si="51"/>
        <v>3135</v>
      </c>
      <c r="AY97" s="7">
        <v>93</v>
      </c>
      <c r="AZ97" s="8"/>
      <c r="BA97" s="5">
        <f t="shared" si="73"/>
        <v>2607</v>
      </c>
      <c r="BB97" s="6">
        <f t="shared" si="52"/>
        <v>2634</v>
      </c>
      <c r="BC97" s="7">
        <v>93</v>
      </c>
      <c r="BD97" s="8"/>
      <c r="BE97" s="5">
        <f t="shared" si="74"/>
        <v>2799</v>
      </c>
      <c r="BF97" s="6">
        <f t="shared" si="53"/>
        <v>2829</v>
      </c>
      <c r="BG97" s="7">
        <v>93</v>
      </c>
      <c r="BI97" s="30">
        <f t="shared" si="75"/>
        <v>3304</v>
      </c>
      <c r="BJ97" s="31">
        <f t="shared" si="54"/>
        <v>3339</v>
      </c>
      <c r="BK97" s="32">
        <v>94</v>
      </c>
      <c r="BL97" s="33">
        <v>10</v>
      </c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30">
        <f t="shared" si="76"/>
        <v>2646</v>
      </c>
      <c r="BZ97" s="31">
        <f t="shared" si="55"/>
        <v>2673</v>
      </c>
      <c r="CA97" s="32">
        <v>94</v>
      </c>
      <c r="CB97" s="33">
        <v>10</v>
      </c>
      <c r="CC97" s="8"/>
      <c r="CD97" s="30">
        <f t="shared" si="77"/>
        <v>2839</v>
      </c>
      <c r="CE97" s="31">
        <f t="shared" si="56"/>
        <v>2869</v>
      </c>
      <c r="CF97" s="32">
        <v>94</v>
      </c>
      <c r="CG97" s="33">
        <v>10</v>
      </c>
    </row>
    <row r="98" spans="1:85" x14ac:dyDescent="0.3">
      <c r="A98" s="5">
        <f t="shared" si="57"/>
        <v>3009</v>
      </c>
      <c r="B98" s="6">
        <f t="shared" si="42"/>
        <v>3040</v>
      </c>
      <c r="C98" s="9">
        <v>95</v>
      </c>
      <c r="D98" s="8"/>
      <c r="E98" s="5">
        <f t="shared" si="58"/>
        <v>2257</v>
      </c>
      <c r="F98" s="6">
        <f t="shared" si="43"/>
        <v>2280</v>
      </c>
      <c r="G98" s="7">
        <v>95</v>
      </c>
      <c r="H98" s="8"/>
      <c r="I98" s="5">
        <f t="shared" si="59"/>
        <v>2774</v>
      </c>
      <c r="J98" s="6">
        <f t="shared" si="45"/>
        <v>2803</v>
      </c>
      <c r="K98" s="7">
        <v>95</v>
      </c>
      <c r="L98" s="8"/>
      <c r="M98" s="5">
        <f t="shared" si="60"/>
        <v>2774</v>
      </c>
      <c r="N98" s="6">
        <f t="shared" si="44"/>
        <v>2802.5</v>
      </c>
      <c r="O98" s="7">
        <v>95</v>
      </c>
      <c r="P98" s="8"/>
      <c r="Q98" s="5">
        <f t="shared" si="61"/>
        <v>3009</v>
      </c>
      <c r="R98" s="6">
        <f t="shared" si="46"/>
        <v>3040</v>
      </c>
      <c r="S98" s="7">
        <v>95</v>
      </c>
      <c r="U98" s="5">
        <f t="shared" si="62"/>
        <v>3667</v>
      </c>
      <c r="V98" s="6">
        <f t="shared" si="63"/>
        <v>3705</v>
      </c>
      <c r="W98" s="9">
        <v>95</v>
      </c>
      <c r="X98" s="8"/>
      <c r="Y98" s="5">
        <f t="shared" si="64"/>
        <v>2868</v>
      </c>
      <c r="Z98" s="6">
        <f t="shared" si="47"/>
        <v>2898</v>
      </c>
      <c r="AA98" s="7">
        <v>95</v>
      </c>
      <c r="AB98" s="8"/>
      <c r="AC98" s="5">
        <f t="shared" si="65"/>
        <v>3385</v>
      </c>
      <c r="AD98" s="6">
        <f t="shared" si="66"/>
        <v>3420</v>
      </c>
      <c r="AE98" s="7">
        <v>95</v>
      </c>
      <c r="AF98" s="8"/>
      <c r="AG98" s="5">
        <f t="shared" si="67"/>
        <v>2868</v>
      </c>
      <c r="AH98" s="6">
        <f t="shared" si="48"/>
        <v>2898</v>
      </c>
      <c r="AI98" s="7">
        <v>95</v>
      </c>
      <c r="AJ98" s="8"/>
      <c r="AK98" s="5">
        <f t="shared" si="68"/>
        <v>3197</v>
      </c>
      <c r="AL98" s="6">
        <f t="shared" si="69"/>
        <v>3230</v>
      </c>
      <c r="AM98" s="7">
        <v>95</v>
      </c>
      <c r="AO98" s="5">
        <f t="shared" si="70"/>
        <v>3295</v>
      </c>
      <c r="AP98" s="6">
        <f t="shared" si="49"/>
        <v>3329</v>
      </c>
      <c r="AQ98" s="9">
        <v>94</v>
      </c>
      <c r="AR98" s="8"/>
      <c r="AS98" s="5">
        <f t="shared" si="71"/>
        <v>2824</v>
      </c>
      <c r="AT98" s="6">
        <f t="shared" si="50"/>
        <v>2853</v>
      </c>
      <c r="AU98" s="7">
        <v>94</v>
      </c>
      <c r="AV98" s="8"/>
      <c r="AW98" s="5">
        <f t="shared" si="72"/>
        <v>3136</v>
      </c>
      <c r="AX98" s="6">
        <f t="shared" si="51"/>
        <v>3168</v>
      </c>
      <c r="AY98" s="7">
        <v>94</v>
      </c>
      <c r="AZ98" s="8"/>
      <c r="BA98" s="5">
        <f t="shared" si="73"/>
        <v>2635</v>
      </c>
      <c r="BB98" s="6">
        <f t="shared" si="52"/>
        <v>2663</v>
      </c>
      <c r="BC98" s="7">
        <v>94</v>
      </c>
      <c r="BD98" s="8"/>
      <c r="BE98" s="5">
        <f t="shared" si="74"/>
        <v>2830</v>
      </c>
      <c r="BF98" s="6">
        <f t="shared" si="53"/>
        <v>2859</v>
      </c>
      <c r="BG98" s="7">
        <v>94</v>
      </c>
      <c r="BI98" s="30">
        <f t="shared" si="75"/>
        <v>3340</v>
      </c>
      <c r="BJ98" s="31">
        <f t="shared" si="54"/>
        <v>3374</v>
      </c>
      <c r="BK98" s="32">
        <v>95</v>
      </c>
      <c r="BL98" s="33">
        <v>10</v>
      </c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30">
        <f t="shared" si="76"/>
        <v>2674</v>
      </c>
      <c r="BZ98" s="31">
        <f t="shared" si="55"/>
        <v>2701</v>
      </c>
      <c r="CA98" s="32">
        <v>95</v>
      </c>
      <c r="CB98" s="33">
        <v>10</v>
      </c>
      <c r="CC98" s="8"/>
      <c r="CD98" s="30">
        <f t="shared" si="77"/>
        <v>2870</v>
      </c>
      <c r="CE98" s="31">
        <f t="shared" si="56"/>
        <v>2899</v>
      </c>
      <c r="CF98" s="32">
        <v>95</v>
      </c>
      <c r="CG98" s="33">
        <v>10</v>
      </c>
    </row>
    <row r="99" spans="1:85" x14ac:dyDescent="0.3">
      <c r="A99" s="5">
        <f t="shared" si="57"/>
        <v>3041</v>
      </c>
      <c r="B99" s="6">
        <f t="shared" si="42"/>
        <v>3072</v>
      </c>
      <c r="C99" s="9">
        <v>96</v>
      </c>
      <c r="D99" s="8"/>
      <c r="E99" s="5">
        <f t="shared" si="58"/>
        <v>2281</v>
      </c>
      <c r="F99" s="6">
        <f t="shared" si="43"/>
        <v>2304</v>
      </c>
      <c r="G99" s="7">
        <v>96</v>
      </c>
      <c r="H99" s="8"/>
      <c r="I99" s="5">
        <f t="shared" si="59"/>
        <v>2804</v>
      </c>
      <c r="J99" s="6">
        <f t="shared" si="45"/>
        <v>2832</v>
      </c>
      <c r="K99" s="7">
        <v>96</v>
      </c>
      <c r="L99" s="8"/>
      <c r="M99" s="5">
        <f t="shared" si="60"/>
        <v>2803.5</v>
      </c>
      <c r="N99" s="6">
        <f t="shared" si="44"/>
        <v>2832</v>
      </c>
      <c r="O99" s="7">
        <v>96</v>
      </c>
      <c r="P99" s="8"/>
      <c r="Q99" s="5">
        <f t="shared" si="61"/>
        <v>3041</v>
      </c>
      <c r="R99" s="6">
        <f t="shared" si="46"/>
        <v>3072</v>
      </c>
      <c r="S99" s="7">
        <v>96</v>
      </c>
      <c r="U99" s="5">
        <f t="shared" si="62"/>
        <v>3706</v>
      </c>
      <c r="V99" s="6">
        <f t="shared" si="63"/>
        <v>3744</v>
      </c>
      <c r="W99" s="9">
        <v>96</v>
      </c>
      <c r="X99" s="8"/>
      <c r="Y99" s="5">
        <f t="shared" si="64"/>
        <v>2899</v>
      </c>
      <c r="Z99" s="6">
        <f t="shared" si="47"/>
        <v>2928</v>
      </c>
      <c r="AA99" s="7">
        <v>96</v>
      </c>
      <c r="AB99" s="8"/>
      <c r="AC99" s="5">
        <f t="shared" si="65"/>
        <v>3421</v>
      </c>
      <c r="AD99" s="6">
        <f t="shared" si="66"/>
        <v>3456</v>
      </c>
      <c r="AE99" s="7">
        <v>96</v>
      </c>
      <c r="AF99" s="8"/>
      <c r="AG99" s="5">
        <f t="shared" si="67"/>
        <v>2899</v>
      </c>
      <c r="AH99" s="6">
        <f t="shared" si="48"/>
        <v>2928</v>
      </c>
      <c r="AI99" s="7">
        <v>96</v>
      </c>
      <c r="AJ99" s="8"/>
      <c r="AK99" s="5">
        <f t="shared" si="68"/>
        <v>3231</v>
      </c>
      <c r="AL99" s="6">
        <f t="shared" si="69"/>
        <v>3264</v>
      </c>
      <c r="AM99" s="7">
        <v>96</v>
      </c>
      <c r="AO99" s="5">
        <f t="shared" si="70"/>
        <v>3330</v>
      </c>
      <c r="AP99" s="6">
        <f t="shared" si="49"/>
        <v>3364</v>
      </c>
      <c r="AQ99" s="9">
        <v>95</v>
      </c>
      <c r="AR99" s="8"/>
      <c r="AS99" s="5">
        <f t="shared" si="71"/>
        <v>2854</v>
      </c>
      <c r="AT99" s="6">
        <f t="shared" si="50"/>
        <v>2884</v>
      </c>
      <c r="AU99" s="7">
        <v>95</v>
      </c>
      <c r="AV99" s="8"/>
      <c r="AW99" s="5">
        <f t="shared" si="72"/>
        <v>3169</v>
      </c>
      <c r="AX99" s="6">
        <f t="shared" si="51"/>
        <v>3202</v>
      </c>
      <c r="AY99" s="7">
        <v>95</v>
      </c>
      <c r="AZ99" s="8"/>
      <c r="BA99" s="5">
        <f t="shared" si="73"/>
        <v>2664</v>
      </c>
      <c r="BB99" s="6">
        <f t="shared" si="52"/>
        <v>2691</v>
      </c>
      <c r="BC99" s="7">
        <v>95</v>
      </c>
      <c r="BD99" s="8"/>
      <c r="BE99" s="5">
        <f t="shared" si="74"/>
        <v>2860</v>
      </c>
      <c r="BF99" s="6">
        <f t="shared" si="53"/>
        <v>2889</v>
      </c>
      <c r="BG99" s="7">
        <v>95</v>
      </c>
      <c r="BI99" s="30">
        <f t="shared" si="75"/>
        <v>3375</v>
      </c>
      <c r="BJ99" s="31">
        <f t="shared" si="54"/>
        <v>3410</v>
      </c>
      <c r="BK99" s="32">
        <v>96</v>
      </c>
      <c r="BL99" s="33">
        <v>10</v>
      </c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30">
        <f t="shared" si="76"/>
        <v>2702</v>
      </c>
      <c r="BZ99" s="31">
        <f t="shared" si="55"/>
        <v>2730</v>
      </c>
      <c r="CA99" s="32">
        <v>96</v>
      </c>
      <c r="CB99" s="33">
        <v>10</v>
      </c>
      <c r="CC99" s="8"/>
      <c r="CD99" s="30">
        <f t="shared" si="77"/>
        <v>2900</v>
      </c>
      <c r="CE99" s="31">
        <f t="shared" si="56"/>
        <v>2930</v>
      </c>
      <c r="CF99" s="32">
        <v>96</v>
      </c>
      <c r="CG99" s="33">
        <v>10</v>
      </c>
    </row>
    <row r="100" spans="1:85" x14ac:dyDescent="0.3">
      <c r="A100" s="5">
        <f t="shared" si="57"/>
        <v>3073</v>
      </c>
      <c r="B100" s="6">
        <f t="shared" si="42"/>
        <v>3104</v>
      </c>
      <c r="C100" s="9">
        <v>97</v>
      </c>
      <c r="D100" s="8"/>
      <c r="E100" s="5">
        <f t="shared" si="58"/>
        <v>2305</v>
      </c>
      <c r="F100" s="6">
        <f t="shared" si="43"/>
        <v>2328</v>
      </c>
      <c r="G100" s="7">
        <v>97</v>
      </c>
      <c r="H100" s="8"/>
      <c r="I100" s="5">
        <f t="shared" si="59"/>
        <v>2833</v>
      </c>
      <c r="J100" s="6">
        <f t="shared" si="45"/>
        <v>2862</v>
      </c>
      <c r="K100" s="7">
        <v>97</v>
      </c>
      <c r="L100" s="8"/>
      <c r="M100" s="5">
        <f t="shared" si="60"/>
        <v>2833</v>
      </c>
      <c r="N100" s="6">
        <f t="shared" si="44"/>
        <v>2861.5</v>
      </c>
      <c r="O100" s="7">
        <v>97</v>
      </c>
      <c r="P100" s="8"/>
      <c r="Q100" s="5">
        <f t="shared" si="61"/>
        <v>3073</v>
      </c>
      <c r="R100" s="6">
        <f t="shared" si="46"/>
        <v>3104</v>
      </c>
      <c r="S100" s="7">
        <v>97</v>
      </c>
      <c r="U100" s="5">
        <f t="shared" si="62"/>
        <v>3745</v>
      </c>
      <c r="V100" s="6">
        <f t="shared" si="63"/>
        <v>3783</v>
      </c>
      <c r="W100" s="9">
        <v>97</v>
      </c>
      <c r="X100" s="8"/>
      <c r="Y100" s="5">
        <f t="shared" si="64"/>
        <v>2929</v>
      </c>
      <c r="Z100" s="6">
        <f t="shared" si="47"/>
        <v>2959</v>
      </c>
      <c r="AA100" s="7">
        <v>97</v>
      </c>
      <c r="AB100" s="8"/>
      <c r="AC100" s="5">
        <f t="shared" si="65"/>
        <v>3457</v>
      </c>
      <c r="AD100" s="6">
        <f t="shared" si="66"/>
        <v>3492</v>
      </c>
      <c r="AE100" s="7">
        <v>97</v>
      </c>
      <c r="AF100" s="8"/>
      <c r="AG100" s="5">
        <f t="shared" si="67"/>
        <v>2929</v>
      </c>
      <c r="AH100" s="6">
        <f t="shared" si="48"/>
        <v>2959</v>
      </c>
      <c r="AI100" s="7">
        <v>97</v>
      </c>
      <c r="AJ100" s="8"/>
      <c r="AK100" s="5">
        <f t="shared" si="68"/>
        <v>3265</v>
      </c>
      <c r="AL100" s="6">
        <f t="shared" si="69"/>
        <v>3298</v>
      </c>
      <c r="AM100" s="7">
        <v>97</v>
      </c>
      <c r="AO100" s="5">
        <f t="shared" si="70"/>
        <v>3365</v>
      </c>
      <c r="AP100" s="6">
        <f t="shared" si="49"/>
        <v>3400</v>
      </c>
      <c r="AQ100" s="9">
        <v>96</v>
      </c>
      <c r="AR100" s="8"/>
      <c r="AS100" s="5">
        <f t="shared" si="71"/>
        <v>2885</v>
      </c>
      <c r="AT100" s="6">
        <f t="shared" si="50"/>
        <v>2914</v>
      </c>
      <c r="AU100" s="7">
        <v>96</v>
      </c>
      <c r="AV100" s="8"/>
      <c r="AW100" s="5">
        <f t="shared" si="72"/>
        <v>3203</v>
      </c>
      <c r="AX100" s="6">
        <f t="shared" si="51"/>
        <v>3236</v>
      </c>
      <c r="AY100" s="7">
        <v>96</v>
      </c>
      <c r="AZ100" s="8"/>
      <c r="BA100" s="5">
        <f t="shared" si="73"/>
        <v>2692</v>
      </c>
      <c r="BB100" s="6">
        <f t="shared" si="52"/>
        <v>2719</v>
      </c>
      <c r="BC100" s="7">
        <v>96</v>
      </c>
      <c r="BD100" s="8"/>
      <c r="BE100" s="5">
        <f t="shared" si="74"/>
        <v>2890</v>
      </c>
      <c r="BF100" s="6">
        <f t="shared" si="53"/>
        <v>2920</v>
      </c>
      <c r="BG100" s="7">
        <v>96</v>
      </c>
      <c r="BI100" s="30">
        <f t="shared" si="75"/>
        <v>3411</v>
      </c>
      <c r="BJ100" s="31">
        <f t="shared" si="54"/>
        <v>3445</v>
      </c>
      <c r="BK100" s="32">
        <v>97</v>
      </c>
      <c r="BL100" s="33">
        <v>10</v>
      </c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30">
        <f t="shared" si="76"/>
        <v>2731</v>
      </c>
      <c r="BZ100" s="31">
        <f t="shared" si="55"/>
        <v>2758</v>
      </c>
      <c r="CA100" s="32">
        <v>97</v>
      </c>
      <c r="CB100" s="33">
        <v>10</v>
      </c>
      <c r="CC100" s="8"/>
      <c r="CD100" s="30">
        <f t="shared" si="77"/>
        <v>2931</v>
      </c>
      <c r="CE100" s="31">
        <f t="shared" si="56"/>
        <v>2960</v>
      </c>
      <c r="CF100" s="32">
        <v>97</v>
      </c>
      <c r="CG100" s="33">
        <v>10</v>
      </c>
    </row>
    <row r="101" spans="1:85" x14ac:dyDescent="0.3">
      <c r="A101" s="5">
        <f t="shared" si="57"/>
        <v>3105</v>
      </c>
      <c r="B101" s="6">
        <f t="shared" si="42"/>
        <v>3136</v>
      </c>
      <c r="C101" s="9">
        <v>98</v>
      </c>
      <c r="D101" s="8"/>
      <c r="E101" s="5">
        <f t="shared" si="58"/>
        <v>2329</v>
      </c>
      <c r="F101" s="6">
        <f t="shared" si="43"/>
        <v>2352</v>
      </c>
      <c r="G101" s="7">
        <v>98</v>
      </c>
      <c r="H101" s="8"/>
      <c r="I101" s="5">
        <f t="shared" si="59"/>
        <v>2863</v>
      </c>
      <c r="J101" s="6">
        <f t="shared" si="45"/>
        <v>2891</v>
      </c>
      <c r="K101" s="7">
        <v>98</v>
      </c>
      <c r="L101" s="8"/>
      <c r="M101" s="5">
        <f t="shared" si="60"/>
        <v>2862.5</v>
      </c>
      <c r="N101" s="6">
        <f t="shared" si="44"/>
        <v>2891</v>
      </c>
      <c r="O101" s="7">
        <v>98</v>
      </c>
      <c r="P101" s="8"/>
      <c r="Q101" s="5">
        <f t="shared" si="61"/>
        <v>3105</v>
      </c>
      <c r="R101" s="6">
        <f t="shared" si="46"/>
        <v>3136</v>
      </c>
      <c r="S101" s="7">
        <v>98</v>
      </c>
      <c r="U101" s="5">
        <f t="shared" si="62"/>
        <v>3784</v>
      </c>
      <c r="V101" s="6">
        <f t="shared" si="63"/>
        <v>3822</v>
      </c>
      <c r="W101" s="9">
        <v>98</v>
      </c>
      <c r="X101" s="8"/>
      <c r="Y101" s="5">
        <f t="shared" si="64"/>
        <v>2960</v>
      </c>
      <c r="Z101" s="6">
        <f t="shared" si="47"/>
        <v>2989</v>
      </c>
      <c r="AA101" s="7">
        <v>98</v>
      </c>
      <c r="AB101" s="8"/>
      <c r="AC101" s="5">
        <f t="shared" si="65"/>
        <v>3493</v>
      </c>
      <c r="AD101" s="6">
        <f t="shared" si="66"/>
        <v>3528</v>
      </c>
      <c r="AE101" s="7">
        <v>98</v>
      </c>
      <c r="AF101" s="8"/>
      <c r="AG101" s="5">
        <f t="shared" si="67"/>
        <v>2960</v>
      </c>
      <c r="AH101" s="6">
        <f t="shared" si="48"/>
        <v>2989</v>
      </c>
      <c r="AI101" s="7">
        <v>98</v>
      </c>
      <c r="AJ101" s="8"/>
      <c r="AK101" s="5">
        <f t="shared" si="68"/>
        <v>3299</v>
      </c>
      <c r="AL101" s="6">
        <f t="shared" si="69"/>
        <v>3332</v>
      </c>
      <c r="AM101" s="7">
        <v>98</v>
      </c>
      <c r="AO101" s="5">
        <f t="shared" si="70"/>
        <v>3401</v>
      </c>
      <c r="AP101" s="6">
        <f t="shared" si="49"/>
        <v>3435</v>
      </c>
      <c r="AQ101" s="9">
        <v>97</v>
      </c>
      <c r="AR101" s="8"/>
      <c r="AS101" s="5">
        <f t="shared" si="71"/>
        <v>2915</v>
      </c>
      <c r="AT101" s="6">
        <f t="shared" si="50"/>
        <v>2944</v>
      </c>
      <c r="AU101" s="7">
        <v>97</v>
      </c>
      <c r="AV101" s="8"/>
      <c r="AW101" s="5">
        <f t="shared" si="72"/>
        <v>3237</v>
      </c>
      <c r="AX101" s="6">
        <f t="shared" si="51"/>
        <v>3269</v>
      </c>
      <c r="AY101" s="7">
        <v>97</v>
      </c>
      <c r="AZ101" s="8"/>
      <c r="BA101" s="5">
        <f t="shared" si="73"/>
        <v>2720</v>
      </c>
      <c r="BB101" s="6">
        <f t="shared" si="52"/>
        <v>2748</v>
      </c>
      <c r="BC101" s="7">
        <v>97</v>
      </c>
      <c r="BD101" s="8"/>
      <c r="BE101" s="5">
        <f t="shared" si="74"/>
        <v>2921</v>
      </c>
      <c r="BF101" s="6">
        <f t="shared" si="53"/>
        <v>2950</v>
      </c>
      <c r="BG101" s="7">
        <v>97</v>
      </c>
      <c r="BI101" s="30">
        <f t="shared" si="75"/>
        <v>3446</v>
      </c>
      <c r="BJ101" s="31">
        <f t="shared" si="54"/>
        <v>3480</v>
      </c>
      <c r="BK101" s="32">
        <v>98</v>
      </c>
      <c r="BL101" s="33">
        <v>10</v>
      </c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30">
        <f t="shared" si="76"/>
        <v>2759</v>
      </c>
      <c r="BZ101" s="31">
        <f t="shared" si="55"/>
        <v>2786</v>
      </c>
      <c r="CA101" s="32">
        <v>98</v>
      </c>
      <c r="CB101" s="33">
        <v>10</v>
      </c>
      <c r="CC101" s="8"/>
      <c r="CD101" s="30">
        <f t="shared" si="77"/>
        <v>2961</v>
      </c>
      <c r="CE101" s="31">
        <f t="shared" si="56"/>
        <v>2990</v>
      </c>
      <c r="CF101" s="32">
        <v>98</v>
      </c>
      <c r="CG101" s="33">
        <v>10</v>
      </c>
    </row>
    <row r="102" spans="1:85" x14ac:dyDescent="0.3">
      <c r="A102" s="5">
        <f t="shared" si="57"/>
        <v>3137</v>
      </c>
      <c r="B102" s="6">
        <f t="shared" si="42"/>
        <v>3168</v>
      </c>
      <c r="C102" s="9">
        <v>99</v>
      </c>
      <c r="D102" s="8"/>
      <c r="E102" s="5">
        <f t="shared" si="58"/>
        <v>2353</v>
      </c>
      <c r="F102" s="6">
        <f t="shared" si="43"/>
        <v>2376</v>
      </c>
      <c r="G102" s="7">
        <v>99</v>
      </c>
      <c r="H102" s="8"/>
      <c r="I102" s="5">
        <f t="shared" si="59"/>
        <v>2892</v>
      </c>
      <c r="J102" s="6">
        <f t="shared" si="45"/>
        <v>2921</v>
      </c>
      <c r="K102" s="7">
        <v>99</v>
      </c>
      <c r="L102" s="8"/>
      <c r="M102" s="5">
        <f t="shared" si="60"/>
        <v>2892</v>
      </c>
      <c r="N102" s="6">
        <f t="shared" si="44"/>
        <v>2920.5</v>
      </c>
      <c r="O102" s="7">
        <v>99</v>
      </c>
      <c r="P102" s="8"/>
      <c r="Q102" s="5">
        <f t="shared" si="61"/>
        <v>3137</v>
      </c>
      <c r="R102" s="6">
        <f t="shared" si="46"/>
        <v>3168</v>
      </c>
      <c r="S102" s="7">
        <v>99</v>
      </c>
      <c r="U102" s="5">
        <f t="shared" si="62"/>
        <v>3823</v>
      </c>
      <c r="V102" s="6">
        <f t="shared" si="63"/>
        <v>3861</v>
      </c>
      <c r="W102" s="9">
        <v>99</v>
      </c>
      <c r="X102" s="8"/>
      <c r="Y102" s="5">
        <f t="shared" si="64"/>
        <v>2990</v>
      </c>
      <c r="Z102" s="6">
        <f t="shared" si="47"/>
        <v>3020</v>
      </c>
      <c r="AA102" s="7">
        <v>99</v>
      </c>
      <c r="AB102" s="8"/>
      <c r="AC102" s="5">
        <f t="shared" si="65"/>
        <v>3529</v>
      </c>
      <c r="AD102" s="6">
        <f t="shared" si="66"/>
        <v>3564</v>
      </c>
      <c r="AE102" s="7">
        <v>99</v>
      </c>
      <c r="AF102" s="8"/>
      <c r="AG102" s="5">
        <f t="shared" si="67"/>
        <v>2990</v>
      </c>
      <c r="AH102" s="6">
        <f t="shared" si="48"/>
        <v>3020</v>
      </c>
      <c r="AI102" s="7">
        <v>99</v>
      </c>
      <c r="AJ102" s="8"/>
      <c r="AK102" s="5">
        <f t="shared" si="68"/>
        <v>3333</v>
      </c>
      <c r="AL102" s="6">
        <f t="shared" si="69"/>
        <v>3366</v>
      </c>
      <c r="AM102" s="7">
        <v>99</v>
      </c>
      <c r="AO102" s="5">
        <f t="shared" si="70"/>
        <v>3436</v>
      </c>
      <c r="AP102" s="6">
        <f t="shared" si="49"/>
        <v>3471</v>
      </c>
      <c r="AQ102" s="9">
        <v>98</v>
      </c>
      <c r="AR102" s="8"/>
      <c r="AS102" s="5">
        <f t="shared" si="71"/>
        <v>2945</v>
      </c>
      <c r="AT102" s="6">
        <f t="shared" si="50"/>
        <v>2975</v>
      </c>
      <c r="AU102" s="7">
        <v>98</v>
      </c>
      <c r="AV102" s="8"/>
      <c r="AW102" s="5">
        <f t="shared" si="72"/>
        <v>3270</v>
      </c>
      <c r="AX102" s="6">
        <f t="shared" si="51"/>
        <v>3303</v>
      </c>
      <c r="AY102" s="7">
        <v>98</v>
      </c>
      <c r="AZ102" s="8"/>
      <c r="BA102" s="5">
        <f t="shared" si="73"/>
        <v>2749</v>
      </c>
      <c r="BB102" s="6">
        <f t="shared" si="52"/>
        <v>2776</v>
      </c>
      <c r="BC102" s="7">
        <v>98</v>
      </c>
      <c r="BD102" s="8"/>
      <c r="BE102" s="5">
        <f t="shared" si="74"/>
        <v>2951</v>
      </c>
      <c r="BF102" s="6">
        <f t="shared" si="53"/>
        <v>2981</v>
      </c>
      <c r="BG102" s="7">
        <v>98</v>
      </c>
      <c r="BI102" s="30">
        <f t="shared" si="75"/>
        <v>3481</v>
      </c>
      <c r="BJ102" s="31">
        <f t="shared" si="54"/>
        <v>3516</v>
      </c>
      <c r="BK102" s="32">
        <v>99</v>
      </c>
      <c r="BL102" s="33">
        <v>10</v>
      </c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30">
        <f t="shared" si="76"/>
        <v>2787</v>
      </c>
      <c r="BZ102" s="31">
        <f t="shared" si="55"/>
        <v>2815</v>
      </c>
      <c r="CA102" s="32">
        <v>99</v>
      </c>
      <c r="CB102" s="33">
        <v>10</v>
      </c>
      <c r="CC102" s="8"/>
      <c r="CD102" s="30">
        <f t="shared" si="77"/>
        <v>2991</v>
      </c>
      <c r="CE102" s="31">
        <f t="shared" si="56"/>
        <v>3021</v>
      </c>
      <c r="CF102" s="32">
        <v>99</v>
      </c>
      <c r="CG102" s="33">
        <v>10</v>
      </c>
    </row>
    <row r="103" spans="1:85" x14ac:dyDescent="0.3">
      <c r="A103" s="5">
        <f t="shared" si="57"/>
        <v>3169</v>
      </c>
      <c r="B103" s="6">
        <f t="shared" si="42"/>
        <v>3200</v>
      </c>
      <c r="C103" s="9">
        <v>100</v>
      </c>
      <c r="D103" s="8"/>
      <c r="E103" s="5">
        <f t="shared" si="58"/>
        <v>2377</v>
      </c>
      <c r="F103" s="6">
        <f t="shared" si="43"/>
        <v>2400</v>
      </c>
      <c r="G103" s="7">
        <v>100</v>
      </c>
      <c r="H103" s="8"/>
      <c r="I103" s="5">
        <f t="shared" si="59"/>
        <v>2922</v>
      </c>
      <c r="J103" s="6">
        <f t="shared" si="45"/>
        <v>2950</v>
      </c>
      <c r="K103" s="7">
        <v>100</v>
      </c>
      <c r="L103" s="8"/>
      <c r="M103" s="5">
        <f t="shared" si="60"/>
        <v>2921.5</v>
      </c>
      <c r="N103" s="6">
        <f t="shared" si="44"/>
        <v>2950</v>
      </c>
      <c r="O103" s="7">
        <v>100</v>
      </c>
      <c r="P103" s="8"/>
      <c r="Q103" s="5">
        <f t="shared" si="61"/>
        <v>3169</v>
      </c>
      <c r="R103" s="6">
        <f t="shared" si="46"/>
        <v>3200</v>
      </c>
      <c r="S103" s="7">
        <v>100</v>
      </c>
      <c r="U103" s="5">
        <f t="shared" si="62"/>
        <v>3862</v>
      </c>
      <c r="V103" s="6">
        <f t="shared" si="63"/>
        <v>3900</v>
      </c>
      <c r="W103" s="9">
        <v>100</v>
      </c>
      <c r="X103" s="8"/>
      <c r="Y103" s="5">
        <f t="shared" si="64"/>
        <v>3021</v>
      </c>
      <c r="Z103" s="6">
        <f t="shared" si="47"/>
        <v>3050</v>
      </c>
      <c r="AA103" s="7">
        <v>100</v>
      </c>
      <c r="AB103" s="8"/>
      <c r="AC103" s="5">
        <f t="shared" si="65"/>
        <v>3565</v>
      </c>
      <c r="AD103" s="6">
        <f t="shared" si="66"/>
        <v>3600</v>
      </c>
      <c r="AE103" s="7">
        <v>100</v>
      </c>
      <c r="AF103" s="8"/>
      <c r="AG103" s="5">
        <f t="shared" si="67"/>
        <v>3021</v>
      </c>
      <c r="AH103" s="6">
        <f t="shared" si="48"/>
        <v>3050</v>
      </c>
      <c r="AI103" s="7">
        <v>100</v>
      </c>
      <c r="AJ103" s="8"/>
      <c r="AK103" s="5">
        <f t="shared" si="68"/>
        <v>3367</v>
      </c>
      <c r="AL103" s="6">
        <f t="shared" si="69"/>
        <v>3400</v>
      </c>
      <c r="AM103" s="7">
        <v>100</v>
      </c>
      <c r="AO103" s="5">
        <f t="shared" si="70"/>
        <v>3472</v>
      </c>
      <c r="AP103" s="6">
        <f t="shared" si="49"/>
        <v>3506</v>
      </c>
      <c r="AQ103" s="9">
        <v>99</v>
      </c>
      <c r="AR103" s="8"/>
      <c r="AS103" s="5">
        <f t="shared" si="71"/>
        <v>2976</v>
      </c>
      <c r="AT103" s="6">
        <f t="shared" si="50"/>
        <v>3005</v>
      </c>
      <c r="AU103" s="7">
        <v>99</v>
      </c>
      <c r="AV103" s="8"/>
      <c r="AW103" s="5">
        <f t="shared" si="72"/>
        <v>3304</v>
      </c>
      <c r="AX103" s="6">
        <f t="shared" si="51"/>
        <v>3337</v>
      </c>
      <c r="AY103" s="7">
        <v>99</v>
      </c>
      <c r="AZ103" s="8"/>
      <c r="BA103" s="5">
        <f t="shared" si="73"/>
        <v>2777</v>
      </c>
      <c r="BB103" s="6">
        <f t="shared" si="52"/>
        <v>2804</v>
      </c>
      <c r="BC103" s="7">
        <v>99</v>
      </c>
      <c r="BD103" s="8"/>
      <c r="BE103" s="5">
        <f t="shared" si="74"/>
        <v>2982</v>
      </c>
      <c r="BF103" s="6">
        <f t="shared" si="53"/>
        <v>3011</v>
      </c>
      <c r="BG103" s="7">
        <v>99</v>
      </c>
      <c r="BI103" s="30">
        <f t="shared" si="75"/>
        <v>3517</v>
      </c>
      <c r="BJ103" s="31">
        <f t="shared" si="54"/>
        <v>3551</v>
      </c>
      <c r="BK103" s="32">
        <v>100</v>
      </c>
      <c r="BL103" s="33">
        <v>10</v>
      </c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30">
        <f t="shared" si="76"/>
        <v>2816</v>
      </c>
      <c r="BZ103" s="31">
        <f t="shared" si="55"/>
        <v>2843</v>
      </c>
      <c r="CA103" s="32">
        <v>100</v>
      </c>
      <c r="CB103" s="33">
        <v>10</v>
      </c>
      <c r="CC103" s="8"/>
      <c r="CD103" s="30">
        <f t="shared" si="77"/>
        <v>3022</v>
      </c>
      <c r="CE103" s="31">
        <f t="shared" si="56"/>
        <v>3051</v>
      </c>
      <c r="CF103" s="32">
        <v>100</v>
      </c>
      <c r="CG103" s="33">
        <v>10</v>
      </c>
    </row>
    <row r="104" spans="1:85" x14ac:dyDescent="0.3">
      <c r="A104" s="5">
        <f t="shared" si="57"/>
        <v>3201</v>
      </c>
      <c r="B104" s="6">
        <f t="shared" si="42"/>
        <v>3232</v>
      </c>
      <c r="C104" s="9">
        <v>101</v>
      </c>
      <c r="D104" s="8"/>
      <c r="E104" s="5">
        <f t="shared" si="58"/>
        <v>2401</v>
      </c>
      <c r="F104" s="6">
        <f t="shared" si="43"/>
        <v>2424</v>
      </c>
      <c r="G104" s="7">
        <v>101</v>
      </c>
      <c r="H104" s="8"/>
      <c r="I104" s="5">
        <f t="shared" si="59"/>
        <v>2951</v>
      </c>
      <c r="J104" s="6">
        <f t="shared" si="45"/>
        <v>2980</v>
      </c>
      <c r="K104" s="7">
        <v>101</v>
      </c>
      <c r="L104" s="8"/>
      <c r="M104" s="5">
        <f t="shared" si="60"/>
        <v>2951</v>
      </c>
      <c r="N104" s="6">
        <f t="shared" si="44"/>
        <v>2979.5</v>
      </c>
      <c r="O104" s="7">
        <v>101</v>
      </c>
      <c r="P104" s="8"/>
      <c r="Q104" s="5">
        <f t="shared" si="61"/>
        <v>3201</v>
      </c>
      <c r="R104" s="6">
        <f t="shared" si="46"/>
        <v>3232</v>
      </c>
      <c r="S104" s="7">
        <v>101</v>
      </c>
      <c r="U104" s="5">
        <f t="shared" si="62"/>
        <v>3901</v>
      </c>
      <c r="V104" s="6">
        <f t="shared" si="63"/>
        <v>3939</v>
      </c>
      <c r="W104" s="9">
        <v>101</v>
      </c>
      <c r="X104" s="8"/>
      <c r="Y104" s="5">
        <f t="shared" si="64"/>
        <v>3051</v>
      </c>
      <c r="Z104" s="6">
        <f t="shared" si="47"/>
        <v>3081</v>
      </c>
      <c r="AA104" s="7">
        <v>101</v>
      </c>
      <c r="AB104" s="8"/>
      <c r="AC104" s="5">
        <f t="shared" si="65"/>
        <v>3601</v>
      </c>
      <c r="AD104" s="6">
        <f t="shared" si="66"/>
        <v>3636</v>
      </c>
      <c r="AE104" s="7">
        <v>101</v>
      </c>
      <c r="AF104" s="8"/>
      <c r="AG104" s="5">
        <f t="shared" si="67"/>
        <v>3051</v>
      </c>
      <c r="AH104" s="6">
        <f t="shared" si="48"/>
        <v>3081</v>
      </c>
      <c r="AI104" s="7">
        <v>101</v>
      </c>
      <c r="AJ104" s="8"/>
      <c r="AK104" s="5">
        <f t="shared" si="68"/>
        <v>3401</v>
      </c>
      <c r="AL104" s="6">
        <f t="shared" si="69"/>
        <v>3434</v>
      </c>
      <c r="AM104" s="7">
        <v>101</v>
      </c>
      <c r="AO104" s="5">
        <f t="shared" si="70"/>
        <v>3507</v>
      </c>
      <c r="AP104" s="6">
        <f t="shared" si="49"/>
        <v>3542</v>
      </c>
      <c r="AQ104" s="9">
        <v>100</v>
      </c>
      <c r="AR104" s="8"/>
      <c r="AS104" s="5">
        <f t="shared" si="71"/>
        <v>3006</v>
      </c>
      <c r="AT104" s="6">
        <f t="shared" si="50"/>
        <v>3036</v>
      </c>
      <c r="AU104" s="7">
        <v>100</v>
      </c>
      <c r="AV104" s="8"/>
      <c r="AW104" s="5">
        <f t="shared" si="72"/>
        <v>3338</v>
      </c>
      <c r="AX104" s="6">
        <f t="shared" si="51"/>
        <v>3371</v>
      </c>
      <c r="AY104" s="7">
        <v>100</v>
      </c>
      <c r="AZ104" s="8"/>
      <c r="BA104" s="5">
        <f t="shared" si="73"/>
        <v>2805</v>
      </c>
      <c r="BB104" s="6">
        <f t="shared" si="52"/>
        <v>2833</v>
      </c>
      <c r="BC104" s="7">
        <v>100</v>
      </c>
      <c r="BD104" s="8"/>
      <c r="BE104" s="5">
        <f t="shared" si="74"/>
        <v>3012</v>
      </c>
      <c r="BF104" s="6">
        <f t="shared" si="53"/>
        <v>3042</v>
      </c>
      <c r="BG104" s="7">
        <v>100</v>
      </c>
      <c r="BI104" s="30">
        <f t="shared" si="75"/>
        <v>3552</v>
      </c>
      <c r="BJ104" s="31">
        <f t="shared" si="54"/>
        <v>3587</v>
      </c>
      <c r="BK104" s="32">
        <v>101</v>
      </c>
      <c r="BL104" s="33">
        <v>10</v>
      </c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30">
        <f t="shared" si="76"/>
        <v>2844</v>
      </c>
      <c r="BZ104" s="31">
        <f t="shared" si="55"/>
        <v>2871</v>
      </c>
      <c r="CA104" s="32">
        <v>101</v>
      </c>
      <c r="CB104" s="33">
        <v>10</v>
      </c>
      <c r="CC104" s="8"/>
      <c r="CD104" s="30">
        <f t="shared" si="77"/>
        <v>3052</v>
      </c>
      <c r="CE104" s="31">
        <f t="shared" si="56"/>
        <v>3082</v>
      </c>
      <c r="CF104" s="32">
        <v>101</v>
      </c>
      <c r="CG104" s="33">
        <v>10</v>
      </c>
    </row>
    <row r="105" spans="1:85" x14ac:dyDescent="0.3">
      <c r="A105" s="5">
        <f t="shared" si="57"/>
        <v>3233</v>
      </c>
      <c r="B105" s="6">
        <f t="shared" si="42"/>
        <v>3264</v>
      </c>
      <c r="C105" s="9">
        <v>102</v>
      </c>
      <c r="D105" s="8"/>
      <c r="E105" s="5">
        <f t="shared" si="58"/>
        <v>2425</v>
      </c>
      <c r="F105" s="6">
        <f t="shared" si="43"/>
        <v>2448</v>
      </c>
      <c r="G105" s="7">
        <v>102</v>
      </c>
      <c r="H105" s="8"/>
      <c r="I105" s="5">
        <f t="shared" si="59"/>
        <v>2981</v>
      </c>
      <c r="J105" s="6">
        <f t="shared" si="45"/>
        <v>3009</v>
      </c>
      <c r="K105" s="7">
        <v>102</v>
      </c>
      <c r="L105" s="8"/>
      <c r="M105" s="5">
        <f t="shared" si="60"/>
        <v>2980.5</v>
      </c>
      <c r="N105" s="6">
        <f t="shared" si="44"/>
        <v>3009</v>
      </c>
      <c r="O105" s="7">
        <v>102</v>
      </c>
      <c r="P105" s="8"/>
      <c r="Q105" s="5">
        <f t="shared" si="61"/>
        <v>3233</v>
      </c>
      <c r="R105" s="6">
        <f t="shared" si="46"/>
        <v>3264</v>
      </c>
      <c r="S105" s="7">
        <v>102</v>
      </c>
      <c r="U105" s="5">
        <f t="shared" si="62"/>
        <v>3940</v>
      </c>
      <c r="V105" s="6">
        <f t="shared" si="63"/>
        <v>3978</v>
      </c>
      <c r="W105" s="9">
        <v>102</v>
      </c>
      <c r="X105" s="8"/>
      <c r="Y105" s="5">
        <f t="shared" si="64"/>
        <v>3082</v>
      </c>
      <c r="Z105" s="6">
        <f t="shared" si="47"/>
        <v>3111</v>
      </c>
      <c r="AA105" s="7">
        <v>102</v>
      </c>
      <c r="AB105" s="8"/>
      <c r="AC105" s="5">
        <f t="shared" si="65"/>
        <v>3637</v>
      </c>
      <c r="AD105" s="6">
        <f t="shared" si="66"/>
        <v>3672</v>
      </c>
      <c r="AE105" s="7">
        <v>102</v>
      </c>
      <c r="AF105" s="8"/>
      <c r="AG105" s="5">
        <f t="shared" si="67"/>
        <v>3082</v>
      </c>
      <c r="AH105" s="6">
        <f t="shared" si="48"/>
        <v>3111</v>
      </c>
      <c r="AI105" s="7">
        <v>102</v>
      </c>
      <c r="AJ105" s="8"/>
      <c r="AK105" s="5">
        <f t="shared" si="68"/>
        <v>3435</v>
      </c>
      <c r="AL105" s="6">
        <f t="shared" si="69"/>
        <v>3468</v>
      </c>
      <c r="AM105" s="7">
        <v>102</v>
      </c>
      <c r="AO105" s="5">
        <f t="shared" si="70"/>
        <v>3543</v>
      </c>
      <c r="AP105" s="6">
        <f t="shared" si="49"/>
        <v>3577</v>
      </c>
      <c r="AQ105" s="9">
        <v>101</v>
      </c>
      <c r="AR105" s="8"/>
      <c r="AS105" s="5">
        <f t="shared" si="71"/>
        <v>3037</v>
      </c>
      <c r="AT105" s="6">
        <f t="shared" si="50"/>
        <v>3066</v>
      </c>
      <c r="AU105" s="7">
        <v>101</v>
      </c>
      <c r="AV105" s="8"/>
      <c r="AW105" s="5">
        <f t="shared" si="72"/>
        <v>3372</v>
      </c>
      <c r="AX105" s="6">
        <f t="shared" si="51"/>
        <v>3404</v>
      </c>
      <c r="AY105" s="7">
        <v>101</v>
      </c>
      <c r="AZ105" s="8"/>
      <c r="BA105" s="5">
        <f t="shared" si="73"/>
        <v>2834</v>
      </c>
      <c r="BB105" s="6">
        <f t="shared" si="52"/>
        <v>2861</v>
      </c>
      <c r="BC105" s="7">
        <v>101</v>
      </c>
      <c r="BD105" s="8"/>
      <c r="BE105" s="5">
        <f t="shared" si="74"/>
        <v>3043</v>
      </c>
      <c r="BF105" s="6">
        <f t="shared" si="53"/>
        <v>3072</v>
      </c>
      <c r="BG105" s="7">
        <v>101</v>
      </c>
      <c r="BI105" s="30">
        <f t="shared" si="75"/>
        <v>3588</v>
      </c>
      <c r="BJ105" s="31">
        <f t="shared" si="54"/>
        <v>3622</v>
      </c>
      <c r="BK105" s="32">
        <v>102</v>
      </c>
      <c r="BL105" s="33">
        <v>10</v>
      </c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30">
        <f t="shared" si="76"/>
        <v>2872</v>
      </c>
      <c r="BZ105" s="31">
        <f t="shared" si="55"/>
        <v>2900</v>
      </c>
      <c r="CA105" s="32">
        <v>102</v>
      </c>
      <c r="CB105" s="33">
        <v>10</v>
      </c>
      <c r="CC105" s="8"/>
      <c r="CD105" s="30">
        <f t="shared" si="77"/>
        <v>3083</v>
      </c>
      <c r="CE105" s="31">
        <f t="shared" si="56"/>
        <v>3112</v>
      </c>
      <c r="CF105" s="32">
        <v>102</v>
      </c>
      <c r="CG105" s="33">
        <v>10</v>
      </c>
    </row>
    <row r="106" spans="1:85" x14ac:dyDescent="0.3">
      <c r="A106" s="5">
        <f t="shared" si="57"/>
        <v>3265</v>
      </c>
      <c r="B106" s="6">
        <f t="shared" si="42"/>
        <v>3296</v>
      </c>
      <c r="C106" s="9">
        <v>103</v>
      </c>
      <c r="D106" s="8"/>
      <c r="E106" s="5">
        <f t="shared" si="58"/>
        <v>2449</v>
      </c>
      <c r="F106" s="6">
        <f t="shared" si="43"/>
        <v>2472</v>
      </c>
      <c r="G106" s="7">
        <v>103</v>
      </c>
      <c r="H106" s="8"/>
      <c r="I106" s="5">
        <f t="shared" si="59"/>
        <v>3010</v>
      </c>
      <c r="J106" s="6">
        <f t="shared" si="45"/>
        <v>3039</v>
      </c>
      <c r="K106" s="7">
        <v>103</v>
      </c>
      <c r="L106" s="8"/>
      <c r="M106" s="5">
        <f t="shared" si="60"/>
        <v>3010</v>
      </c>
      <c r="N106" s="6">
        <f t="shared" si="44"/>
        <v>3038.5</v>
      </c>
      <c r="O106" s="7">
        <v>103</v>
      </c>
      <c r="P106" s="8"/>
      <c r="Q106" s="5">
        <f t="shared" si="61"/>
        <v>3265</v>
      </c>
      <c r="R106" s="6">
        <f t="shared" si="46"/>
        <v>3296</v>
      </c>
      <c r="S106" s="7">
        <v>103</v>
      </c>
      <c r="U106" s="5">
        <f t="shared" si="62"/>
        <v>3979</v>
      </c>
      <c r="V106" s="6">
        <f t="shared" si="63"/>
        <v>4017</v>
      </c>
      <c r="W106" s="9">
        <v>103</v>
      </c>
      <c r="X106" s="8"/>
      <c r="Y106" s="5">
        <f t="shared" si="64"/>
        <v>3112</v>
      </c>
      <c r="Z106" s="6">
        <f t="shared" si="47"/>
        <v>3142</v>
      </c>
      <c r="AA106" s="7">
        <v>103</v>
      </c>
      <c r="AB106" s="8"/>
      <c r="AC106" s="5">
        <f t="shared" si="65"/>
        <v>3673</v>
      </c>
      <c r="AD106" s="6">
        <f t="shared" si="66"/>
        <v>3708</v>
      </c>
      <c r="AE106" s="7">
        <v>103</v>
      </c>
      <c r="AF106" s="8"/>
      <c r="AG106" s="5">
        <f t="shared" si="67"/>
        <v>3112</v>
      </c>
      <c r="AH106" s="6">
        <f t="shared" si="48"/>
        <v>3142</v>
      </c>
      <c r="AI106" s="7">
        <v>103</v>
      </c>
      <c r="AJ106" s="8"/>
      <c r="AK106" s="5">
        <f t="shared" si="68"/>
        <v>3469</v>
      </c>
      <c r="AL106" s="6">
        <f t="shared" si="69"/>
        <v>3502</v>
      </c>
      <c r="AM106" s="7">
        <v>103</v>
      </c>
      <c r="AO106" s="5">
        <f t="shared" si="70"/>
        <v>3578</v>
      </c>
      <c r="AP106" s="6">
        <f t="shared" si="49"/>
        <v>3612</v>
      </c>
      <c r="AQ106" s="9">
        <v>102</v>
      </c>
      <c r="AR106" s="8"/>
      <c r="AS106" s="5">
        <f t="shared" si="71"/>
        <v>3067</v>
      </c>
      <c r="AT106" s="6">
        <f t="shared" si="50"/>
        <v>3096</v>
      </c>
      <c r="AU106" s="7">
        <v>102</v>
      </c>
      <c r="AV106" s="8"/>
      <c r="AW106" s="5">
        <f t="shared" si="72"/>
        <v>3405</v>
      </c>
      <c r="AX106" s="6">
        <f t="shared" si="51"/>
        <v>3438</v>
      </c>
      <c r="AY106" s="7">
        <v>102</v>
      </c>
      <c r="AZ106" s="8"/>
      <c r="BA106" s="5">
        <f t="shared" si="73"/>
        <v>2862</v>
      </c>
      <c r="BB106" s="6">
        <f t="shared" si="52"/>
        <v>2889</v>
      </c>
      <c r="BC106" s="7">
        <v>102</v>
      </c>
      <c r="BD106" s="8"/>
      <c r="BE106" s="5">
        <f t="shared" si="74"/>
        <v>3073</v>
      </c>
      <c r="BF106" s="6">
        <f t="shared" si="53"/>
        <v>3102</v>
      </c>
      <c r="BG106" s="7">
        <v>102</v>
      </c>
      <c r="BI106" s="30">
        <f t="shared" si="75"/>
        <v>3623</v>
      </c>
      <c r="BJ106" s="31">
        <f t="shared" si="54"/>
        <v>3657</v>
      </c>
      <c r="BK106" s="32">
        <v>103</v>
      </c>
      <c r="BL106" s="33">
        <v>10</v>
      </c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30">
        <f t="shared" si="76"/>
        <v>2901</v>
      </c>
      <c r="BZ106" s="31">
        <f t="shared" si="55"/>
        <v>2928</v>
      </c>
      <c r="CA106" s="32">
        <v>103</v>
      </c>
      <c r="CB106" s="33">
        <v>10</v>
      </c>
      <c r="CC106" s="8"/>
      <c r="CD106" s="30">
        <f t="shared" si="77"/>
        <v>3113</v>
      </c>
      <c r="CE106" s="31">
        <f t="shared" si="56"/>
        <v>3142</v>
      </c>
      <c r="CF106" s="32">
        <v>103</v>
      </c>
      <c r="CG106" s="33">
        <v>10</v>
      </c>
    </row>
    <row r="107" spans="1:85" x14ac:dyDescent="0.3">
      <c r="A107" s="5">
        <f t="shared" si="57"/>
        <v>3297</v>
      </c>
      <c r="B107" s="6">
        <f t="shared" si="42"/>
        <v>3328</v>
      </c>
      <c r="C107" s="9">
        <v>104</v>
      </c>
      <c r="D107" s="8"/>
      <c r="E107" s="5">
        <f t="shared" si="58"/>
        <v>2473</v>
      </c>
      <c r="F107" s="6">
        <f t="shared" si="43"/>
        <v>2496</v>
      </c>
      <c r="G107" s="7">
        <v>104</v>
      </c>
      <c r="H107" s="8"/>
      <c r="I107" s="5">
        <f t="shared" si="59"/>
        <v>3040</v>
      </c>
      <c r="J107" s="6">
        <f t="shared" si="45"/>
        <v>3068</v>
      </c>
      <c r="K107" s="7">
        <v>104</v>
      </c>
      <c r="L107" s="8"/>
      <c r="M107" s="5">
        <f t="shared" si="60"/>
        <v>3039.5</v>
      </c>
      <c r="N107" s="6">
        <f t="shared" si="44"/>
        <v>3068</v>
      </c>
      <c r="O107" s="7">
        <v>104</v>
      </c>
      <c r="P107" s="8"/>
      <c r="Q107" s="5">
        <f t="shared" si="61"/>
        <v>3297</v>
      </c>
      <c r="R107" s="6">
        <f t="shared" si="46"/>
        <v>3328</v>
      </c>
      <c r="S107" s="7">
        <v>104</v>
      </c>
      <c r="U107" s="5">
        <f t="shared" si="62"/>
        <v>4018</v>
      </c>
      <c r="V107" s="6">
        <f t="shared" si="63"/>
        <v>4056</v>
      </c>
      <c r="W107" s="9">
        <v>104</v>
      </c>
      <c r="X107" s="8"/>
      <c r="Y107" s="5">
        <f t="shared" si="64"/>
        <v>3143</v>
      </c>
      <c r="Z107" s="6">
        <f t="shared" si="47"/>
        <v>3172</v>
      </c>
      <c r="AA107" s="7">
        <v>104</v>
      </c>
      <c r="AB107" s="8"/>
      <c r="AC107" s="5">
        <f t="shared" si="65"/>
        <v>3709</v>
      </c>
      <c r="AD107" s="6">
        <f t="shared" si="66"/>
        <v>3744</v>
      </c>
      <c r="AE107" s="7">
        <v>104</v>
      </c>
      <c r="AF107" s="8"/>
      <c r="AG107" s="5">
        <f t="shared" si="67"/>
        <v>3143</v>
      </c>
      <c r="AH107" s="6">
        <f t="shared" si="48"/>
        <v>3172</v>
      </c>
      <c r="AI107" s="7">
        <v>104</v>
      </c>
      <c r="AJ107" s="8"/>
      <c r="AK107" s="5">
        <f t="shared" si="68"/>
        <v>3503</v>
      </c>
      <c r="AL107" s="6">
        <f t="shared" si="69"/>
        <v>3536</v>
      </c>
      <c r="AM107" s="7">
        <v>104</v>
      </c>
      <c r="AO107" s="5">
        <f t="shared" si="70"/>
        <v>3613</v>
      </c>
      <c r="AP107" s="6">
        <f t="shared" si="49"/>
        <v>3648</v>
      </c>
      <c r="AQ107" s="9">
        <v>103</v>
      </c>
      <c r="AR107" s="8"/>
      <c r="AS107" s="5">
        <f t="shared" si="71"/>
        <v>3097</v>
      </c>
      <c r="AT107" s="6">
        <f t="shared" si="50"/>
        <v>3127</v>
      </c>
      <c r="AU107" s="7">
        <v>103</v>
      </c>
      <c r="AV107" s="8"/>
      <c r="AW107" s="5">
        <f t="shared" si="72"/>
        <v>3439</v>
      </c>
      <c r="AX107" s="6">
        <f t="shared" si="51"/>
        <v>3472</v>
      </c>
      <c r="AY107" s="7">
        <v>103</v>
      </c>
      <c r="AZ107" s="8"/>
      <c r="BA107" s="5">
        <f t="shared" si="73"/>
        <v>2890</v>
      </c>
      <c r="BB107" s="6">
        <f t="shared" si="52"/>
        <v>2917</v>
      </c>
      <c r="BC107" s="7">
        <v>103</v>
      </c>
      <c r="BD107" s="8"/>
      <c r="BE107" s="5">
        <f t="shared" si="74"/>
        <v>3103</v>
      </c>
      <c r="BF107" s="6">
        <f t="shared" si="53"/>
        <v>3133</v>
      </c>
      <c r="BG107" s="7">
        <v>103</v>
      </c>
      <c r="BI107" s="30">
        <f t="shared" si="75"/>
        <v>3658</v>
      </c>
      <c r="BJ107" s="31">
        <f t="shared" si="54"/>
        <v>3693</v>
      </c>
      <c r="BK107" s="32">
        <v>104</v>
      </c>
      <c r="BL107" s="33">
        <v>10</v>
      </c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30">
        <f t="shared" si="76"/>
        <v>2929</v>
      </c>
      <c r="BZ107" s="31">
        <f t="shared" si="55"/>
        <v>2956</v>
      </c>
      <c r="CA107" s="32">
        <v>104</v>
      </c>
      <c r="CB107" s="33">
        <v>10</v>
      </c>
      <c r="CC107" s="8"/>
      <c r="CD107" s="30">
        <f t="shared" si="77"/>
        <v>3143</v>
      </c>
      <c r="CE107" s="31">
        <f t="shared" si="56"/>
        <v>3173</v>
      </c>
      <c r="CF107" s="32">
        <v>104</v>
      </c>
      <c r="CG107" s="33">
        <v>10</v>
      </c>
    </row>
    <row r="108" spans="1:85" x14ac:dyDescent="0.3">
      <c r="A108" s="5">
        <f t="shared" si="57"/>
        <v>3329</v>
      </c>
      <c r="B108" s="6">
        <f t="shared" si="42"/>
        <v>3360</v>
      </c>
      <c r="C108" s="9">
        <v>105</v>
      </c>
      <c r="D108" s="8"/>
      <c r="E108" s="5">
        <f t="shared" si="58"/>
        <v>2497</v>
      </c>
      <c r="F108" s="6">
        <f t="shared" si="43"/>
        <v>2520</v>
      </c>
      <c r="G108" s="7">
        <v>105</v>
      </c>
      <c r="H108" s="8"/>
      <c r="I108" s="5">
        <f t="shared" si="59"/>
        <v>3069</v>
      </c>
      <c r="J108" s="6">
        <f t="shared" si="45"/>
        <v>3098</v>
      </c>
      <c r="K108" s="7">
        <v>105</v>
      </c>
      <c r="L108" s="8"/>
      <c r="M108" s="5">
        <f t="shared" si="60"/>
        <v>3069</v>
      </c>
      <c r="N108" s="6">
        <f t="shared" si="44"/>
        <v>3097.5</v>
      </c>
      <c r="O108" s="7">
        <v>105</v>
      </c>
      <c r="P108" s="8"/>
      <c r="Q108" s="5">
        <f t="shared" si="61"/>
        <v>3329</v>
      </c>
      <c r="R108" s="6">
        <f t="shared" si="46"/>
        <v>3360</v>
      </c>
      <c r="S108" s="7">
        <v>105</v>
      </c>
      <c r="U108" s="5">
        <f t="shared" si="62"/>
        <v>4057</v>
      </c>
      <c r="V108" s="6">
        <f t="shared" si="63"/>
        <v>4095</v>
      </c>
      <c r="W108" s="9">
        <v>105</v>
      </c>
      <c r="X108" s="8"/>
      <c r="Y108" s="5">
        <f t="shared" si="64"/>
        <v>3173</v>
      </c>
      <c r="Z108" s="6">
        <f t="shared" si="47"/>
        <v>3203</v>
      </c>
      <c r="AA108" s="7">
        <v>105</v>
      </c>
      <c r="AB108" s="8"/>
      <c r="AC108" s="5">
        <f t="shared" si="65"/>
        <v>3745</v>
      </c>
      <c r="AD108" s="6">
        <f t="shared" si="66"/>
        <v>3780</v>
      </c>
      <c r="AE108" s="7">
        <v>105</v>
      </c>
      <c r="AF108" s="8"/>
      <c r="AG108" s="5">
        <f t="shared" si="67"/>
        <v>3173</v>
      </c>
      <c r="AH108" s="6">
        <f t="shared" si="48"/>
        <v>3203</v>
      </c>
      <c r="AI108" s="7">
        <v>105</v>
      </c>
      <c r="AJ108" s="8"/>
      <c r="AK108" s="5">
        <f t="shared" si="68"/>
        <v>3537</v>
      </c>
      <c r="AL108" s="6">
        <f t="shared" si="69"/>
        <v>3570</v>
      </c>
      <c r="AM108" s="7">
        <v>105</v>
      </c>
      <c r="AO108" s="5">
        <f t="shared" si="70"/>
        <v>3649</v>
      </c>
      <c r="AP108" s="6">
        <f t="shared" si="49"/>
        <v>3683</v>
      </c>
      <c r="AQ108" s="9">
        <v>104</v>
      </c>
      <c r="AR108" s="8"/>
      <c r="AS108" s="5">
        <f t="shared" si="71"/>
        <v>3128</v>
      </c>
      <c r="AT108" s="6">
        <f t="shared" si="50"/>
        <v>3157</v>
      </c>
      <c r="AU108" s="7">
        <v>104</v>
      </c>
      <c r="AV108" s="8"/>
      <c r="AW108" s="5">
        <f t="shared" si="72"/>
        <v>3473</v>
      </c>
      <c r="AX108" s="6">
        <f t="shared" si="51"/>
        <v>3505</v>
      </c>
      <c r="AY108" s="7">
        <v>104</v>
      </c>
      <c r="AZ108" s="8"/>
      <c r="BA108" s="5">
        <f t="shared" si="73"/>
        <v>2918</v>
      </c>
      <c r="BB108" s="6">
        <f t="shared" si="52"/>
        <v>2946</v>
      </c>
      <c r="BC108" s="7">
        <v>104</v>
      </c>
      <c r="BD108" s="8"/>
      <c r="BE108" s="5">
        <f t="shared" si="74"/>
        <v>3134</v>
      </c>
      <c r="BF108" s="6">
        <f t="shared" si="53"/>
        <v>3163</v>
      </c>
      <c r="BG108" s="7">
        <v>104</v>
      </c>
      <c r="BI108" s="30">
        <f t="shared" si="75"/>
        <v>3694</v>
      </c>
      <c r="BJ108" s="31">
        <f t="shared" si="54"/>
        <v>3728</v>
      </c>
      <c r="BK108" s="32">
        <v>105</v>
      </c>
      <c r="BL108" s="33">
        <v>10</v>
      </c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30">
        <f t="shared" si="76"/>
        <v>2957</v>
      </c>
      <c r="BZ108" s="31">
        <f t="shared" si="55"/>
        <v>2985</v>
      </c>
      <c r="CA108" s="32">
        <v>105</v>
      </c>
      <c r="CB108" s="33">
        <v>10</v>
      </c>
      <c r="CC108" s="8"/>
      <c r="CD108" s="30">
        <f t="shared" si="77"/>
        <v>3174</v>
      </c>
      <c r="CE108" s="31">
        <f t="shared" si="56"/>
        <v>3203</v>
      </c>
      <c r="CF108" s="32">
        <v>105</v>
      </c>
      <c r="CG108" s="33">
        <v>10</v>
      </c>
    </row>
    <row r="109" spans="1:85" x14ac:dyDescent="0.3">
      <c r="A109" s="5">
        <f t="shared" si="57"/>
        <v>3361</v>
      </c>
      <c r="B109" s="6">
        <f t="shared" si="42"/>
        <v>3392</v>
      </c>
      <c r="C109" s="9">
        <v>106</v>
      </c>
      <c r="D109" s="8"/>
      <c r="E109" s="5">
        <f t="shared" si="58"/>
        <v>2521</v>
      </c>
      <c r="F109" s="6">
        <f t="shared" si="43"/>
        <v>2544</v>
      </c>
      <c r="G109" s="7">
        <v>106</v>
      </c>
      <c r="H109" s="8"/>
      <c r="I109" s="5">
        <f t="shared" si="59"/>
        <v>3099</v>
      </c>
      <c r="J109" s="6">
        <f t="shared" si="45"/>
        <v>3127</v>
      </c>
      <c r="K109" s="7">
        <v>106</v>
      </c>
      <c r="L109" s="8"/>
      <c r="M109" s="5">
        <f t="shared" si="60"/>
        <v>3098.5</v>
      </c>
      <c r="N109" s="6">
        <f t="shared" si="44"/>
        <v>3127</v>
      </c>
      <c r="O109" s="7">
        <v>106</v>
      </c>
      <c r="P109" s="8"/>
      <c r="Q109" s="5">
        <f t="shared" si="61"/>
        <v>3361</v>
      </c>
      <c r="R109" s="6">
        <f t="shared" si="46"/>
        <v>3392</v>
      </c>
      <c r="S109" s="7">
        <v>106</v>
      </c>
      <c r="U109" s="5">
        <f t="shared" si="62"/>
        <v>4096</v>
      </c>
      <c r="V109" s="6">
        <f t="shared" si="63"/>
        <v>4134</v>
      </c>
      <c r="W109" s="9">
        <v>106</v>
      </c>
      <c r="X109" s="8"/>
      <c r="Y109" s="5">
        <f t="shared" si="64"/>
        <v>3204</v>
      </c>
      <c r="Z109" s="6">
        <f t="shared" si="47"/>
        <v>3233</v>
      </c>
      <c r="AA109" s="7">
        <v>106</v>
      </c>
      <c r="AB109" s="8"/>
      <c r="AC109" s="5">
        <f t="shared" si="65"/>
        <v>3781</v>
      </c>
      <c r="AD109" s="6">
        <f t="shared" si="66"/>
        <v>3816</v>
      </c>
      <c r="AE109" s="7">
        <v>106</v>
      </c>
      <c r="AF109" s="8"/>
      <c r="AG109" s="5">
        <f t="shared" si="67"/>
        <v>3204</v>
      </c>
      <c r="AH109" s="6">
        <f t="shared" si="48"/>
        <v>3233</v>
      </c>
      <c r="AI109" s="7">
        <v>106</v>
      </c>
      <c r="AJ109" s="8"/>
      <c r="AK109" s="5">
        <f t="shared" si="68"/>
        <v>3571</v>
      </c>
      <c r="AL109" s="6">
        <f t="shared" si="69"/>
        <v>3604</v>
      </c>
      <c r="AM109" s="7">
        <v>106</v>
      </c>
      <c r="AO109" s="5">
        <f t="shared" si="70"/>
        <v>3684</v>
      </c>
      <c r="AP109" s="6">
        <f t="shared" si="49"/>
        <v>3719</v>
      </c>
      <c r="AQ109" s="9">
        <v>105</v>
      </c>
      <c r="AR109" s="8"/>
      <c r="AS109" s="5">
        <f t="shared" si="71"/>
        <v>3158</v>
      </c>
      <c r="AT109" s="6">
        <f t="shared" si="50"/>
        <v>3187</v>
      </c>
      <c r="AU109" s="7">
        <v>105</v>
      </c>
      <c r="AV109" s="8"/>
      <c r="AW109" s="5">
        <f t="shared" si="72"/>
        <v>3506</v>
      </c>
      <c r="AX109" s="6">
        <f t="shared" si="51"/>
        <v>3539</v>
      </c>
      <c r="AY109" s="7">
        <v>105</v>
      </c>
      <c r="AZ109" s="8"/>
      <c r="BA109" s="5">
        <f t="shared" si="73"/>
        <v>2947</v>
      </c>
      <c r="BB109" s="6">
        <f t="shared" si="52"/>
        <v>2974</v>
      </c>
      <c r="BC109" s="7">
        <v>105</v>
      </c>
      <c r="BD109" s="8"/>
      <c r="BE109" s="5">
        <f t="shared" si="74"/>
        <v>3164</v>
      </c>
      <c r="BF109" s="6">
        <f t="shared" si="53"/>
        <v>3194</v>
      </c>
      <c r="BG109" s="7">
        <v>105</v>
      </c>
      <c r="BI109" s="30">
        <f t="shared" si="75"/>
        <v>3729</v>
      </c>
      <c r="BJ109" s="31">
        <f t="shared" si="54"/>
        <v>3764</v>
      </c>
      <c r="BK109" s="32">
        <v>106</v>
      </c>
      <c r="BL109" s="33">
        <v>10</v>
      </c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30">
        <f t="shared" si="76"/>
        <v>2986</v>
      </c>
      <c r="BZ109" s="31">
        <f t="shared" si="55"/>
        <v>3013</v>
      </c>
      <c r="CA109" s="32">
        <v>106</v>
      </c>
      <c r="CB109" s="33">
        <v>10</v>
      </c>
      <c r="CC109" s="8"/>
      <c r="CD109" s="30">
        <f t="shared" si="77"/>
        <v>3204</v>
      </c>
      <c r="CE109" s="31">
        <f t="shared" si="56"/>
        <v>3234</v>
      </c>
      <c r="CF109" s="32">
        <v>106</v>
      </c>
      <c r="CG109" s="33">
        <v>10</v>
      </c>
    </row>
    <row r="110" spans="1:85" x14ac:dyDescent="0.3">
      <c r="A110" s="5">
        <f t="shared" si="57"/>
        <v>3393</v>
      </c>
      <c r="B110" s="6">
        <f t="shared" si="42"/>
        <v>3424</v>
      </c>
      <c r="C110" s="9">
        <v>107</v>
      </c>
      <c r="D110" s="8"/>
      <c r="E110" s="5">
        <f t="shared" si="58"/>
        <v>2545</v>
      </c>
      <c r="F110" s="6">
        <f t="shared" si="43"/>
        <v>2568</v>
      </c>
      <c r="G110" s="7">
        <v>107</v>
      </c>
      <c r="H110" s="8"/>
      <c r="I110" s="5">
        <f t="shared" si="59"/>
        <v>3128</v>
      </c>
      <c r="J110" s="6">
        <f t="shared" si="45"/>
        <v>3157</v>
      </c>
      <c r="K110" s="7">
        <v>107</v>
      </c>
      <c r="L110" s="8"/>
      <c r="M110" s="5">
        <f t="shared" si="60"/>
        <v>3128</v>
      </c>
      <c r="N110" s="6">
        <f t="shared" si="44"/>
        <v>3156.5</v>
      </c>
      <c r="O110" s="7">
        <v>107</v>
      </c>
      <c r="P110" s="8"/>
      <c r="Q110" s="5">
        <f t="shared" si="61"/>
        <v>3393</v>
      </c>
      <c r="R110" s="6">
        <f t="shared" si="46"/>
        <v>3424</v>
      </c>
      <c r="S110" s="7">
        <v>107</v>
      </c>
      <c r="U110" s="5">
        <f t="shared" si="62"/>
        <v>4135</v>
      </c>
      <c r="V110" s="6">
        <f t="shared" si="63"/>
        <v>4173</v>
      </c>
      <c r="W110" s="9">
        <v>107</v>
      </c>
      <c r="X110" s="8"/>
      <c r="Y110" s="5">
        <f t="shared" si="64"/>
        <v>3234</v>
      </c>
      <c r="Z110" s="6">
        <f t="shared" si="47"/>
        <v>3264</v>
      </c>
      <c r="AA110" s="7">
        <v>107</v>
      </c>
      <c r="AB110" s="8"/>
      <c r="AC110" s="5">
        <f t="shared" si="65"/>
        <v>3817</v>
      </c>
      <c r="AD110" s="6">
        <f t="shared" si="66"/>
        <v>3852</v>
      </c>
      <c r="AE110" s="7">
        <v>107</v>
      </c>
      <c r="AF110" s="8"/>
      <c r="AG110" s="5">
        <f t="shared" si="67"/>
        <v>3234</v>
      </c>
      <c r="AH110" s="6">
        <f t="shared" si="48"/>
        <v>3264</v>
      </c>
      <c r="AI110" s="7">
        <v>107</v>
      </c>
      <c r="AJ110" s="8"/>
      <c r="AK110" s="5">
        <f t="shared" si="68"/>
        <v>3605</v>
      </c>
      <c r="AL110" s="6">
        <f t="shared" si="69"/>
        <v>3638</v>
      </c>
      <c r="AM110" s="7">
        <v>107</v>
      </c>
      <c r="AO110" s="5">
        <f t="shared" si="70"/>
        <v>3720</v>
      </c>
      <c r="AP110" s="6">
        <f t="shared" si="49"/>
        <v>3754</v>
      </c>
      <c r="AQ110" s="9">
        <v>106</v>
      </c>
      <c r="AR110" s="8"/>
      <c r="AS110" s="5">
        <f t="shared" si="71"/>
        <v>3188</v>
      </c>
      <c r="AT110" s="6">
        <f t="shared" si="50"/>
        <v>3218</v>
      </c>
      <c r="AU110" s="7">
        <v>106</v>
      </c>
      <c r="AV110" s="8"/>
      <c r="AW110" s="5">
        <f t="shared" si="72"/>
        <v>3540</v>
      </c>
      <c r="AX110" s="6">
        <f t="shared" si="51"/>
        <v>3573</v>
      </c>
      <c r="AY110" s="7">
        <v>106</v>
      </c>
      <c r="AZ110" s="8"/>
      <c r="BA110" s="5">
        <f t="shared" si="73"/>
        <v>2975</v>
      </c>
      <c r="BB110" s="6">
        <f t="shared" si="52"/>
        <v>3002</v>
      </c>
      <c r="BC110" s="7">
        <v>106</v>
      </c>
      <c r="BD110" s="8"/>
      <c r="BE110" s="5">
        <f t="shared" si="74"/>
        <v>3195</v>
      </c>
      <c r="BF110" s="6">
        <f t="shared" si="53"/>
        <v>3224</v>
      </c>
      <c r="BG110" s="7">
        <v>106</v>
      </c>
      <c r="BI110" s="30">
        <f t="shared" si="75"/>
        <v>3765</v>
      </c>
      <c r="BJ110" s="31">
        <f t="shared" si="54"/>
        <v>3799</v>
      </c>
      <c r="BK110" s="32">
        <v>107</v>
      </c>
      <c r="BL110" s="33">
        <v>10</v>
      </c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30">
        <f t="shared" si="76"/>
        <v>3014</v>
      </c>
      <c r="BZ110" s="31">
        <f t="shared" si="55"/>
        <v>3041</v>
      </c>
      <c r="CA110" s="32">
        <v>107</v>
      </c>
      <c r="CB110" s="33">
        <v>10</v>
      </c>
      <c r="CC110" s="8"/>
      <c r="CD110" s="30">
        <f t="shared" si="77"/>
        <v>3235</v>
      </c>
      <c r="CE110" s="31">
        <f t="shared" si="56"/>
        <v>3264</v>
      </c>
      <c r="CF110" s="32">
        <v>107</v>
      </c>
      <c r="CG110" s="33">
        <v>10</v>
      </c>
    </row>
    <row r="111" spans="1:85" x14ac:dyDescent="0.3">
      <c r="A111" s="5">
        <f t="shared" si="57"/>
        <v>3425</v>
      </c>
      <c r="B111" s="6">
        <f t="shared" si="42"/>
        <v>3456</v>
      </c>
      <c r="C111" s="9">
        <v>108</v>
      </c>
      <c r="D111" s="8"/>
      <c r="E111" s="5">
        <f t="shared" si="58"/>
        <v>2569</v>
      </c>
      <c r="F111" s="6">
        <f t="shared" si="43"/>
        <v>2592</v>
      </c>
      <c r="G111" s="7">
        <v>108</v>
      </c>
      <c r="H111" s="8"/>
      <c r="I111" s="5">
        <f t="shared" si="59"/>
        <v>3158</v>
      </c>
      <c r="J111" s="6">
        <f t="shared" si="45"/>
        <v>3186</v>
      </c>
      <c r="K111" s="7">
        <v>108</v>
      </c>
      <c r="L111" s="8"/>
      <c r="M111" s="5">
        <f t="shared" si="60"/>
        <v>3157.5</v>
      </c>
      <c r="N111" s="6">
        <f t="shared" si="44"/>
        <v>3186</v>
      </c>
      <c r="O111" s="7">
        <v>108</v>
      </c>
      <c r="P111" s="8"/>
      <c r="Q111" s="5">
        <f t="shared" si="61"/>
        <v>3425</v>
      </c>
      <c r="R111" s="6">
        <f t="shared" si="46"/>
        <v>3456</v>
      </c>
      <c r="S111" s="7">
        <v>108</v>
      </c>
      <c r="U111" s="5">
        <f t="shared" si="62"/>
        <v>4174</v>
      </c>
      <c r="V111" s="6">
        <f t="shared" si="63"/>
        <v>4212</v>
      </c>
      <c r="W111" s="9">
        <v>108</v>
      </c>
      <c r="X111" s="8"/>
      <c r="Y111" s="5">
        <f t="shared" si="64"/>
        <v>3265</v>
      </c>
      <c r="Z111" s="6">
        <f t="shared" si="47"/>
        <v>3294</v>
      </c>
      <c r="AA111" s="7">
        <v>108</v>
      </c>
      <c r="AB111" s="8"/>
      <c r="AC111" s="5">
        <f t="shared" si="65"/>
        <v>3853</v>
      </c>
      <c r="AD111" s="6">
        <f t="shared" si="66"/>
        <v>3888</v>
      </c>
      <c r="AE111" s="7">
        <v>108</v>
      </c>
      <c r="AF111" s="8"/>
      <c r="AG111" s="5">
        <f t="shared" si="67"/>
        <v>3265</v>
      </c>
      <c r="AH111" s="6">
        <f t="shared" si="48"/>
        <v>3294</v>
      </c>
      <c r="AI111" s="7">
        <v>108</v>
      </c>
      <c r="AJ111" s="8"/>
      <c r="AK111" s="5">
        <f t="shared" si="68"/>
        <v>3639</v>
      </c>
      <c r="AL111" s="6">
        <f t="shared" si="69"/>
        <v>3672</v>
      </c>
      <c r="AM111" s="7">
        <v>108</v>
      </c>
      <c r="AO111" s="5">
        <f t="shared" si="70"/>
        <v>3755</v>
      </c>
      <c r="AP111" s="6">
        <f t="shared" si="49"/>
        <v>3789</v>
      </c>
      <c r="AQ111" s="9">
        <v>107</v>
      </c>
      <c r="AR111" s="8"/>
      <c r="AS111" s="5">
        <f t="shared" si="71"/>
        <v>3219</v>
      </c>
      <c r="AT111" s="6">
        <f t="shared" si="50"/>
        <v>3248</v>
      </c>
      <c r="AU111" s="7">
        <v>107</v>
      </c>
      <c r="AV111" s="8"/>
      <c r="AW111" s="5">
        <f t="shared" si="72"/>
        <v>3574</v>
      </c>
      <c r="AX111" s="6">
        <f t="shared" si="51"/>
        <v>3606</v>
      </c>
      <c r="AY111" s="7">
        <v>107</v>
      </c>
      <c r="AZ111" s="8"/>
      <c r="BA111" s="5">
        <f t="shared" si="73"/>
        <v>3003</v>
      </c>
      <c r="BB111" s="6">
        <f t="shared" si="52"/>
        <v>3031</v>
      </c>
      <c r="BC111" s="7">
        <v>107</v>
      </c>
      <c r="BD111" s="8"/>
      <c r="BE111" s="5">
        <f t="shared" si="74"/>
        <v>3225</v>
      </c>
      <c r="BF111" s="6">
        <f t="shared" si="53"/>
        <v>3254</v>
      </c>
      <c r="BG111" s="7">
        <v>107</v>
      </c>
      <c r="BI111" s="30">
        <f t="shared" si="75"/>
        <v>3800</v>
      </c>
      <c r="BJ111" s="31">
        <f t="shared" si="54"/>
        <v>3835</v>
      </c>
      <c r="BK111" s="32">
        <v>108</v>
      </c>
      <c r="BL111" s="33">
        <v>10</v>
      </c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30">
        <f t="shared" si="76"/>
        <v>3042</v>
      </c>
      <c r="BZ111" s="31">
        <f t="shared" si="55"/>
        <v>3070</v>
      </c>
      <c r="CA111" s="32">
        <v>108</v>
      </c>
      <c r="CB111" s="33">
        <v>10</v>
      </c>
      <c r="CC111" s="8"/>
      <c r="CD111" s="30">
        <f t="shared" si="77"/>
        <v>3265</v>
      </c>
      <c r="CE111" s="31">
        <f t="shared" si="56"/>
        <v>3295</v>
      </c>
      <c r="CF111" s="32">
        <v>108</v>
      </c>
      <c r="CG111" s="33">
        <v>10</v>
      </c>
    </row>
    <row r="112" spans="1:85" x14ac:dyDescent="0.3">
      <c r="A112" s="5">
        <f t="shared" si="57"/>
        <v>3457</v>
      </c>
      <c r="B112" s="6">
        <f t="shared" si="42"/>
        <v>3488</v>
      </c>
      <c r="C112" s="9">
        <v>109</v>
      </c>
      <c r="D112" s="8"/>
      <c r="E112" s="5">
        <f t="shared" si="58"/>
        <v>2593</v>
      </c>
      <c r="F112" s="6">
        <f t="shared" si="43"/>
        <v>2616</v>
      </c>
      <c r="G112" s="7">
        <v>109</v>
      </c>
      <c r="H112" s="8"/>
      <c r="I112" s="5">
        <f t="shared" si="59"/>
        <v>3187</v>
      </c>
      <c r="J112" s="6">
        <f t="shared" si="45"/>
        <v>3216</v>
      </c>
      <c r="K112" s="7">
        <v>109</v>
      </c>
      <c r="L112" s="8"/>
      <c r="M112" s="5">
        <f t="shared" si="60"/>
        <v>3187</v>
      </c>
      <c r="N112" s="6">
        <f t="shared" si="44"/>
        <v>3215.5</v>
      </c>
      <c r="O112" s="7">
        <v>109</v>
      </c>
      <c r="P112" s="8"/>
      <c r="Q112" s="5">
        <f t="shared" si="61"/>
        <v>3457</v>
      </c>
      <c r="R112" s="6">
        <f t="shared" si="46"/>
        <v>3488</v>
      </c>
      <c r="S112" s="7">
        <v>109</v>
      </c>
      <c r="U112" s="5">
        <f t="shared" si="62"/>
        <v>4213</v>
      </c>
      <c r="V112" s="6">
        <f t="shared" si="63"/>
        <v>4251</v>
      </c>
      <c r="W112" s="9">
        <v>109</v>
      </c>
      <c r="X112" s="8"/>
      <c r="Y112" s="5">
        <f t="shared" si="64"/>
        <v>3295</v>
      </c>
      <c r="Z112" s="6">
        <f t="shared" si="47"/>
        <v>3325</v>
      </c>
      <c r="AA112" s="7">
        <v>109</v>
      </c>
      <c r="AB112" s="8"/>
      <c r="AC112" s="5">
        <f t="shared" si="65"/>
        <v>3889</v>
      </c>
      <c r="AD112" s="6">
        <f t="shared" si="66"/>
        <v>3924</v>
      </c>
      <c r="AE112" s="7">
        <v>109</v>
      </c>
      <c r="AF112" s="8"/>
      <c r="AG112" s="5">
        <f t="shared" si="67"/>
        <v>3295</v>
      </c>
      <c r="AH112" s="6">
        <f t="shared" si="48"/>
        <v>3325</v>
      </c>
      <c r="AI112" s="7">
        <v>109</v>
      </c>
      <c r="AJ112" s="8"/>
      <c r="AK112" s="5">
        <f t="shared" si="68"/>
        <v>3673</v>
      </c>
      <c r="AL112" s="6">
        <f t="shared" si="69"/>
        <v>3706</v>
      </c>
      <c r="AM112" s="7">
        <v>109</v>
      </c>
      <c r="AO112" s="5">
        <f t="shared" si="70"/>
        <v>3790</v>
      </c>
      <c r="AP112" s="6">
        <f t="shared" si="49"/>
        <v>3825</v>
      </c>
      <c r="AQ112" s="9">
        <v>108</v>
      </c>
      <c r="AR112" s="8"/>
      <c r="AS112" s="5">
        <f t="shared" si="71"/>
        <v>3249</v>
      </c>
      <c r="AT112" s="6">
        <f t="shared" si="50"/>
        <v>3278</v>
      </c>
      <c r="AU112" s="7">
        <v>108</v>
      </c>
      <c r="AV112" s="8"/>
      <c r="AW112" s="5">
        <f t="shared" si="72"/>
        <v>3607</v>
      </c>
      <c r="AX112" s="6">
        <f t="shared" si="51"/>
        <v>3640</v>
      </c>
      <c r="AY112" s="7">
        <v>108</v>
      </c>
      <c r="AZ112" s="8"/>
      <c r="BA112" s="5">
        <f t="shared" si="73"/>
        <v>3032</v>
      </c>
      <c r="BB112" s="6">
        <f t="shared" si="52"/>
        <v>3059</v>
      </c>
      <c r="BC112" s="7">
        <v>108</v>
      </c>
      <c r="BD112" s="8"/>
      <c r="BE112" s="5">
        <f t="shared" si="74"/>
        <v>3255</v>
      </c>
      <c r="BF112" s="6">
        <f t="shared" si="53"/>
        <v>3285</v>
      </c>
      <c r="BG112" s="7">
        <v>108</v>
      </c>
      <c r="BI112" s="30">
        <f t="shared" si="75"/>
        <v>3836</v>
      </c>
      <c r="BJ112" s="31">
        <f t="shared" si="54"/>
        <v>3870</v>
      </c>
      <c r="BK112" s="32">
        <v>109</v>
      </c>
      <c r="BL112" s="33">
        <v>10</v>
      </c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30">
        <f t="shared" si="76"/>
        <v>3071</v>
      </c>
      <c r="BZ112" s="31">
        <f t="shared" si="55"/>
        <v>3098</v>
      </c>
      <c r="CA112" s="32">
        <v>109</v>
      </c>
      <c r="CB112" s="33">
        <v>10</v>
      </c>
      <c r="CC112" s="8"/>
      <c r="CD112" s="30">
        <f t="shared" si="77"/>
        <v>3296</v>
      </c>
      <c r="CE112" s="31">
        <f t="shared" si="56"/>
        <v>3325</v>
      </c>
      <c r="CF112" s="32">
        <v>109</v>
      </c>
      <c r="CG112" s="33">
        <v>10</v>
      </c>
    </row>
    <row r="113" spans="1:85" x14ac:dyDescent="0.3">
      <c r="A113" s="5">
        <f t="shared" si="57"/>
        <v>3489</v>
      </c>
      <c r="B113" s="6">
        <f t="shared" si="42"/>
        <v>3520</v>
      </c>
      <c r="C113" s="9">
        <v>110</v>
      </c>
      <c r="D113" s="8"/>
      <c r="E113" s="5">
        <f t="shared" si="58"/>
        <v>2617</v>
      </c>
      <c r="F113" s="6">
        <f t="shared" si="43"/>
        <v>2640</v>
      </c>
      <c r="G113" s="7">
        <v>110</v>
      </c>
      <c r="H113" s="8"/>
      <c r="I113" s="5">
        <f t="shared" si="59"/>
        <v>3217</v>
      </c>
      <c r="J113" s="6">
        <f t="shared" si="45"/>
        <v>3245</v>
      </c>
      <c r="K113" s="7">
        <v>110</v>
      </c>
      <c r="L113" s="8"/>
      <c r="M113" s="5">
        <f t="shared" si="60"/>
        <v>3216.5</v>
      </c>
      <c r="N113" s="6">
        <f t="shared" si="44"/>
        <v>3245</v>
      </c>
      <c r="O113" s="7">
        <v>110</v>
      </c>
      <c r="P113" s="8"/>
      <c r="Q113" s="5">
        <f t="shared" si="61"/>
        <v>3489</v>
      </c>
      <c r="R113" s="6">
        <f t="shared" si="46"/>
        <v>3520</v>
      </c>
      <c r="S113" s="7">
        <v>110</v>
      </c>
      <c r="U113" s="5">
        <f t="shared" si="62"/>
        <v>4252</v>
      </c>
      <c r="V113" s="6">
        <f t="shared" si="63"/>
        <v>4290</v>
      </c>
      <c r="W113" s="9">
        <v>110</v>
      </c>
      <c r="X113" s="8"/>
      <c r="Y113" s="5">
        <f t="shared" si="64"/>
        <v>3326</v>
      </c>
      <c r="Z113" s="6">
        <f t="shared" si="47"/>
        <v>3355</v>
      </c>
      <c r="AA113" s="7">
        <v>110</v>
      </c>
      <c r="AB113" s="8"/>
      <c r="AC113" s="5">
        <f t="shared" si="65"/>
        <v>3925</v>
      </c>
      <c r="AD113" s="6">
        <f t="shared" si="66"/>
        <v>3960</v>
      </c>
      <c r="AE113" s="7">
        <v>110</v>
      </c>
      <c r="AF113" s="8"/>
      <c r="AG113" s="5">
        <f t="shared" si="67"/>
        <v>3326</v>
      </c>
      <c r="AH113" s="6">
        <f t="shared" si="48"/>
        <v>3355</v>
      </c>
      <c r="AI113" s="7">
        <v>110</v>
      </c>
      <c r="AJ113" s="8"/>
      <c r="AK113" s="5">
        <f t="shared" si="68"/>
        <v>3707</v>
      </c>
      <c r="AL113" s="6">
        <f t="shared" si="69"/>
        <v>3740</v>
      </c>
      <c r="AM113" s="7">
        <v>110</v>
      </c>
      <c r="AO113" s="5">
        <f t="shared" si="70"/>
        <v>3826</v>
      </c>
      <c r="AP113" s="6">
        <f t="shared" si="49"/>
        <v>3860</v>
      </c>
      <c r="AQ113" s="9">
        <v>109</v>
      </c>
      <c r="AR113" s="8"/>
      <c r="AS113" s="5">
        <f t="shared" si="71"/>
        <v>3279</v>
      </c>
      <c r="AT113" s="6">
        <f t="shared" si="50"/>
        <v>3309</v>
      </c>
      <c r="AU113" s="7">
        <v>109</v>
      </c>
      <c r="AV113" s="8"/>
      <c r="AW113" s="5">
        <f t="shared" si="72"/>
        <v>3641</v>
      </c>
      <c r="AX113" s="6">
        <f t="shared" si="51"/>
        <v>3674</v>
      </c>
      <c r="AY113" s="7">
        <v>109</v>
      </c>
      <c r="AZ113" s="8"/>
      <c r="BA113" s="5">
        <f t="shared" si="73"/>
        <v>3060</v>
      </c>
      <c r="BB113" s="6">
        <f t="shared" si="52"/>
        <v>3087</v>
      </c>
      <c r="BC113" s="7">
        <v>109</v>
      </c>
      <c r="BD113" s="8"/>
      <c r="BE113" s="5">
        <f t="shared" si="74"/>
        <v>3286</v>
      </c>
      <c r="BF113" s="6">
        <f t="shared" si="53"/>
        <v>3315</v>
      </c>
      <c r="BG113" s="7">
        <v>109</v>
      </c>
      <c r="BI113" s="30">
        <f t="shared" si="75"/>
        <v>3871</v>
      </c>
      <c r="BJ113" s="31">
        <f t="shared" si="54"/>
        <v>3905</v>
      </c>
      <c r="BK113" s="32">
        <v>110</v>
      </c>
      <c r="BL113" s="33">
        <v>10</v>
      </c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30">
        <f t="shared" si="76"/>
        <v>3099</v>
      </c>
      <c r="BZ113" s="31">
        <f t="shared" si="55"/>
        <v>3126</v>
      </c>
      <c r="CA113" s="32">
        <v>110</v>
      </c>
      <c r="CB113" s="33">
        <v>10</v>
      </c>
      <c r="CC113" s="8"/>
      <c r="CD113" s="30">
        <f t="shared" si="77"/>
        <v>3326</v>
      </c>
      <c r="CE113" s="31">
        <f t="shared" si="56"/>
        <v>3355</v>
      </c>
      <c r="CF113" s="32">
        <v>110</v>
      </c>
      <c r="CG113" s="33">
        <v>10</v>
      </c>
    </row>
    <row r="114" spans="1:85" x14ac:dyDescent="0.3">
      <c r="A114" s="5">
        <f t="shared" si="57"/>
        <v>3521</v>
      </c>
      <c r="B114" s="6">
        <f t="shared" si="42"/>
        <v>3552</v>
      </c>
      <c r="C114" s="9">
        <v>111</v>
      </c>
      <c r="D114" s="8"/>
      <c r="E114" s="5">
        <f t="shared" si="58"/>
        <v>2641</v>
      </c>
      <c r="F114" s="6">
        <f t="shared" si="43"/>
        <v>2664</v>
      </c>
      <c r="G114" s="7">
        <v>111</v>
      </c>
      <c r="H114" s="8"/>
      <c r="I114" s="5">
        <f t="shared" si="59"/>
        <v>3246</v>
      </c>
      <c r="J114" s="6">
        <f t="shared" si="45"/>
        <v>3275</v>
      </c>
      <c r="K114" s="7">
        <v>111</v>
      </c>
      <c r="L114" s="8"/>
      <c r="M114" s="5">
        <f t="shared" si="60"/>
        <v>3246</v>
      </c>
      <c r="N114" s="6">
        <f t="shared" si="44"/>
        <v>3274.5</v>
      </c>
      <c r="O114" s="7">
        <v>111</v>
      </c>
      <c r="P114" s="8"/>
      <c r="Q114" s="5">
        <f t="shared" si="61"/>
        <v>3521</v>
      </c>
      <c r="R114" s="6">
        <f t="shared" si="46"/>
        <v>3552</v>
      </c>
      <c r="S114" s="7">
        <v>111</v>
      </c>
      <c r="U114" s="5">
        <f t="shared" si="62"/>
        <v>4291</v>
      </c>
      <c r="V114" s="6">
        <f t="shared" si="63"/>
        <v>4329</v>
      </c>
      <c r="W114" s="9">
        <v>111</v>
      </c>
      <c r="X114" s="8"/>
      <c r="Y114" s="5">
        <f t="shared" si="64"/>
        <v>3356</v>
      </c>
      <c r="Z114" s="6">
        <f t="shared" si="47"/>
        <v>3386</v>
      </c>
      <c r="AA114" s="7">
        <v>111</v>
      </c>
      <c r="AB114" s="8"/>
      <c r="AC114" s="5">
        <f t="shared" si="65"/>
        <v>3961</v>
      </c>
      <c r="AD114" s="6">
        <f t="shared" si="66"/>
        <v>3996</v>
      </c>
      <c r="AE114" s="7">
        <v>111</v>
      </c>
      <c r="AF114" s="8"/>
      <c r="AG114" s="5">
        <f t="shared" si="67"/>
        <v>3356</v>
      </c>
      <c r="AH114" s="6">
        <f t="shared" si="48"/>
        <v>3386</v>
      </c>
      <c r="AI114" s="7">
        <v>111</v>
      </c>
      <c r="AJ114" s="8"/>
      <c r="AK114" s="5">
        <f t="shared" si="68"/>
        <v>3741</v>
      </c>
      <c r="AL114" s="6">
        <f t="shared" si="69"/>
        <v>3774</v>
      </c>
      <c r="AM114" s="7">
        <v>111</v>
      </c>
      <c r="AO114" s="5">
        <f t="shared" si="70"/>
        <v>3861</v>
      </c>
      <c r="AP114" s="6">
        <f t="shared" si="49"/>
        <v>3896</v>
      </c>
      <c r="AQ114" s="9">
        <v>110</v>
      </c>
      <c r="AR114" s="8"/>
      <c r="AS114" s="5">
        <f t="shared" si="71"/>
        <v>3310</v>
      </c>
      <c r="AT114" s="6">
        <f t="shared" si="50"/>
        <v>3339</v>
      </c>
      <c r="AU114" s="7">
        <v>110</v>
      </c>
      <c r="AV114" s="8"/>
      <c r="AW114" s="5">
        <f t="shared" si="72"/>
        <v>3675</v>
      </c>
      <c r="AX114" s="6">
        <f t="shared" si="51"/>
        <v>3708</v>
      </c>
      <c r="AY114" s="7">
        <v>110</v>
      </c>
      <c r="AZ114" s="8"/>
      <c r="BA114" s="5">
        <f t="shared" si="73"/>
        <v>3088</v>
      </c>
      <c r="BB114" s="6">
        <f t="shared" si="52"/>
        <v>3116</v>
      </c>
      <c r="BC114" s="7">
        <v>110</v>
      </c>
      <c r="BD114" s="8"/>
      <c r="BE114" s="5">
        <f t="shared" si="74"/>
        <v>3316</v>
      </c>
      <c r="BF114" s="6">
        <f t="shared" si="53"/>
        <v>3346</v>
      </c>
      <c r="BG114" s="7">
        <v>110</v>
      </c>
      <c r="BI114" s="30">
        <f t="shared" si="75"/>
        <v>3906</v>
      </c>
      <c r="BJ114" s="31">
        <f t="shared" si="54"/>
        <v>3941</v>
      </c>
      <c r="BK114" s="32">
        <v>111</v>
      </c>
      <c r="BL114" s="33">
        <v>10</v>
      </c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30">
        <f t="shared" si="76"/>
        <v>3127</v>
      </c>
      <c r="BZ114" s="31">
        <f t="shared" si="55"/>
        <v>3155</v>
      </c>
      <c r="CA114" s="32">
        <v>111</v>
      </c>
      <c r="CB114" s="33">
        <v>10</v>
      </c>
      <c r="CC114" s="8"/>
      <c r="CD114" s="30">
        <f t="shared" si="77"/>
        <v>3356</v>
      </c>
      <c r="CE114" s="31">
        <f t="shared" si="56"/>
        <v>3386</v>
      </c>
      <c r="CF114" s="32">
        <v>111</v>
      </c>
      <c r="CG114" s="33">
        <v>10</v>
      </c>
    </row>
    <row r="115" spans="1:85" x14ac:dyDescent="0.3">
      <c r="A115" s="5">
        <f t="shared" si="57"/>
        <v>3553</v>
      </c>
      <c r="B115" s="6">
        <f t="shared" si="42"/>
        <v>3584</v>
      </c>
      <c r="C115" s="9">
        <v>112</v>
      </c>
      <c r="D115" s="8"/>
      <c r="E115" s="5">
        <f t="shared" si="58"/>
        <v>2665</v>
      </c>
      <c r="F115" s="6">
        <f t="shared" si="43"/>
        <v>2688</v>
      </c>
      <c r="G115" s="7">
        <v>112</v>
      </c>
      <c r="H115" s="8"/>
      <c r="I115" s="5">
        <f t="shared" si="59"/>
        <v>3276</v>
      </c>
      <c r="J115" s="6">
        <f t="shared" si="45"/>
        <v>3304</v>
      </c>
      <c r="K115" s="7">
        <v>112</v>
      </c>
      <c r="L115" s="8"/>
      <c r="M115" s="5">
        <f t="shared" si="60"/>
        <v>3275.5</v>
      </c>
      <c r="N115" s="6">
        <f t="shared" si="44"/>
        <v>3304</v>
      </c>
      <c r="O115" s="7">
        <v>112</v>
      </c>
      <c r="P115" s="8"/>
      <c r="Q115" s="5">
        <f t="shared" si="61"/>
        <v>3553</v>
      </c>
      <c r="R115" s="6">
        <f t="shared" si="46"/>
        <v>3584</v>
      </c>
      <c r="S115" s="7">
        <v>112</v>
      </c>
      <c r="U115" s="5">
        <f t="shared" si="62"/>
        <v>4330</v>
      </c>
      <c r="V115" s="6">
        <f t="shared" si="63"/>
        <v>4368</v>
      </c>
      <c r="W115" s="9">
        <v>112</v>
      </c>
      <c r="X115" s="8"/>
      <c r="Y115" s="5">
        <f t="shared" si="64"/>
        <v>3387</v>
      </c>
      <c r="Z115" s="6">
        <f t="shared" si="47"/>
        <v>3416</v>
      </c>
      <c r="AA115" s="7">
        <v>112</v>
      </c>
      <c r="AB115" s="8"/>
      <c r="AC115" s="5">
        <f t="shared" si="65"/>
        <v>3997</v>
      </c>
      <c r="AD115" s="6">
        <f t="shared" si="66"/>
        <v>4032</v>
      </c>
      <c r="AE115" s="7">
        <v>112</v>
      </c>
      <c r="AF115" s="8"/>
      <c r="AG115" s="5">
        <f t="shared" si="67"/>
        <v>3387</v>
      </c>
      <c r="AH115" s="6">
        <f t="shared" si="48"/>
        <v>3416</v>
      </c>
      <c r="AI115" s="7">
        <v>112</v>
      </c>
      <c r="AJ115" s="8"/>
      <c r="AK115" s="5">
        <f t="shared" si="68"/>
        <v>3775</v>
      </c>
      <c r="AL115" s="6">
        <f t="shared" si="69"/>
        <v>3808</v>
      </c>
      <c r="AM115" s="7">
        <v>112</v>
      </c>
      <c r="AO115" s="5">
        <f t="shared" si="70"/>
        <v>3897</v>
      </c>
      <c r="AP115" s="6">
        <f t="shared" si="49"/>
        <v>3931</v>
      </c>
      <c r="AQ115" s="9">
        <v>111</v>
      </c>
      <c r="AR115" s="8"/>
      <c r="AS115" s="5">
        <f t="shared" si="71"/>
        <v>3340</v>
      </c>
      <c r="AT115" s="6">
        <f t="shared" si="50"/>
        <v>3369</v>
      </c>
      <c r="AU115" s="7">
        <v>111</v>
      </c>
      <c r="AV115" s="8"/>
      <c r="AW115" s="5">
        <f t="shared" si="72"/>
        <v>3709</v>
      </c>
      <c r="AX115" s="6">
        <f t="shared" si="51"/>
        <v>3741</v>
      </c>
      <c r="AY115" s="7">
        <v>111</v>
      </c>
      <c r="AZ115" s="8"/>
      <c r="BA115" s="5">
        <f t="shared" si="73"/>
        <v>3117</v>
      </c>
      <c r="BB115" s="6">
        <f t="shared" si="52"/>
        <v>3144</v>
      </c>
      <c r="BC115" s="7">
        <v>111</v>
      </c>
      <c r="BD115" s="8"/>
      <c r="BE115" s="5">
        <f t="shared" si="74"/>
        <v>3347</v>
      </c>
      <c r="BF115" s="6">
        <f t="shared" si="53"/>
        <v>3376</v>
      </c>
      <c r="BG115" s="7">
        <v>111</v>
      </c>
      <c r="BI115" s="30">
        <f t="shared" si="75"/>
        <v>3942</v>
      </c>
      <c r="BJ115" s="31">
        <f t="shared" si="54"/>
        <v>3976</v>
      </c>
      <c r="BK115" s="32">
        <v>112</v>
      </c>
      <c r="BL115" s="33">
        <v>10</v>
      </c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30">
        <f t="shared" si="76"/>
        <v>3156</v>
      </c>
      <c r="BZ115" s="31">
        <f t="shared" si="55"/>
        <v>3183</v>
      </c>
      <c r="CA115" s="32">
        <v>112</v>
      </c>
      <c r="CB115" s="33">
        <v>10</v>
      </c>
      <c r="CC115" s="8"/>
      <c r="CD115" s="30">
        <f t="shared" si="77"/>
        <v>3387</v>
      </c>
      <c r="CE115" s="31">
        <f t="shared" si="56"/>
        <v>3416</v>
      </c>
      <c r="CF115" s="32">
        <v>112</v>
      </c>
      <c r="CG115" s="33">
        <v>10</v>
      </c>
    </row>
    <row r="116" spans="1:85" x14ac:dyDescent="0.3">
      <c r="A116" s="5">
        <f t="shared" si="57"/>
        <v>3585</v>
      </c>
      <c r="B116" s="6">
        <f t="shared" si="42"/>
        <v>3616</v>
      </c>
      <c r="C116" s="9">
        <v>113</v>
      </c>
      <c r="D116" s="8"/>
      <c r="E116" s="5">
        <f t="shared" si="58"/>
        <v>2689</v>
      </c>
      <c r="F116" s="6">
        <f t="shared" si="43"/>
        <v>2712</v>
      </c>
      <c r="G116" s="7">
        <v>113</v>
      </c>
      <c r="H116" s="8"/>
      <c r="I116" s="5">
        <f t="shared" si="59"/>
        <v>3305</v>
      </c>
      <c r="J116" s="6">
        <f t="shared" si="45"/>
        <v>3334</v>
      </c>
      <c r="K116" s="7">
        <v>113</v>
      </c>
      <c r="L116" s="8"/>
      <c r="M116" s="5">
        <f t="shared" si="60"/>
        <v>3305</v>
      </c>
      <c r="N116" s="6">
        <f t="shared" si="44"/>
        <v>3333.5</v>
      </c>
      <c r="O116" s="7">
        <v>113</v>
      </c>
      <c r="P116" s="8"/>
      <c r="Q116" s="5">
        <f t="shared" si="61"/>
        <v>3585</v>
      </c>
      <c r="R116" s="6">
        <f t="shared" si="46"/>
        <v>3616</v>
      </c>
      <c r="S116" s="7">
        <v>113</v>
      </c>
      <c r="U116" s="5">
        <f t="shared" si="62"/>
        <v>4369</v>
      </c>
      <c r="V116" s="6">
        <f t="shared" si="63"/>
        <v>4407</v>
      </c>
      <c r="W116" s="9">
        <v>113</v>
      </c>
      <c r="X116" s="8"/>
      <c r="Y116" s="5">
        <f t="shared" si="64"/>
        <v>3417</v>
      </c>
      <c r="Z116" s="6">
        <f t="shared" si="47"/>
        <v>3447</v>
      </c>
      <c r="AA116" s="7">
        <v>113</v>
      </c>
      <c r="AB116" s="8"/>
      <c r="AC116" s="5">
        <f t="shared" si="65"/>
        <v>4033</v>
      </c>
      <c r="AD116" s="6">
        <f t="shared" si="66"/>
        <v>4068</v>
      </c>
      <c r="AE116" s="7">
        <v>113</v>
      </c>
      <c r="AF116" s="8"/>
      <c r="AG116" s="5">
        <f t="shared" si="67"/>
        <v>3417</v>
      </c>
      <c r="AH116" s="6">
        <f t="shared" si="48"/>
        <v>3447</v>
      </c>
      <c r="AI116" s="7">
        <v>113</v>
      </c>
      <c r="AJ116" s="8"/>
      <c r="AK116" s="5">
        <f t="shared" si="68"/>
        <v>3809</v>
      </c>
      <c r="AL116" s="6">
        <f t="shared" si="69"/>
        <v>3842</v>
      </c>
      <c r="AM116" s="7">
        <v>113</v>
      </c>
      <c r="AO116" s="5">
        <f t="shared" si="70"/>
        <v>3932</v>
      </c>
      <c r="AP116" s="6">
        <f t="shared" si="49"/>
        <v>3967</v>
      </c>
      <c r="AQ116" s="9">
        <v>112</v>
      </c>
      <c r="AR116" s="8"/>
      <c r="AS116" s="5">
        <f t="shared" si="71"/>
        <v>3370</v>
      </c>
      <c r="AT116" s="6">
        <f t="shared" si="50"/>
        <v>3400</v>
      </c>
      <c r="AU116" s="7">
        <v>112</v>
      </c>
      <c r="AV116" s="8"/>
      <c r="AW116" s="5">
        <f t="shared" si="72"/>
        <v>3742</v>
      </c>
      <c r="AX116" s="6">
        <f t="shared" si="51"/>
        <v>3775</v>
      </c>
      <c r="AY116" s="7">
        <v>112</v>
      </c>
      <c r="AZ116" s="8"/>
      <c r="BA116" s="5">
        <f t="shared" si="73"/>
        <v>3145</v>
      </c>
      <c r="BB116" s="6">
        <f t="shared" si="52"/>
        <v>3172</v>
      </c>
      <c r="BC116" s="7">
        <v>112</v>
      </c>
      <c r="BD116" s="8"/>
      <c r="BE116" s="5">
        <f t="shared" si="74"/>
        <v>3377</v>
      </c>
      <c r="BF116" s="6">
        <f t="shared" si="53"/>
        <v>3407</v>
      </c>
      <c r="BG116" s="7">
        <v>112</v>
      </c>
      <c r="BI116" s="30">
        <f t="shared" si="75"/>
        <v>3977</v>
      </c>
      <c r="BJ116" s="31">
        <f t="shared" si="54"/>
        <v>4012</v>
      </c>
      <c r="BK116" s="32">
        <v>113</v>
      </c>
      <c r="BL116" s="33">
        <v>10</v>
      </c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30">
        <f t="shared" si="76"/>
        <v>3184</v>
      </c>
      <c r="BZ116" s="31">
        <f t="shared" si="55"/>
        <v>3211</v>
      </c>
      <c r="CA116" s="32">
        <v>113</v>
      </c>
      <c r="CB116" s="33">
        <v>10</v>
      </c>
      <c r="CC116" s="8"/>
      <c r="CD116" s="30">
        <f t="shared" si="77"/>
        <v>3417</v>
      </c>
      <c r="CE116" s="31">
        <f t="shared" si="56"/>
        <v>3447</v>
      </c>
      <c r="CF116" s="32">
        <v>113</v>
      </c>
      <c r="CG116" s="33">
        <v>10</v>
      </c>
    </row>
    <row r="117" spans="1:85" x14ac:dyDescent="0.3">
      <c r="A117" s="5">
        <f t="shared" si="57"/>
        <v>3617</v>
      </c>
      <c r="B117" s="6">
        <f t="shared" si="42"/>
        <v>3648</v>
      </c>
      <c r="C117" s="9">
        <v>114</v>
      </c>
      <c r="D117" s="8"/>
      <c r="E117" s="5">
        <f t="shared" si="58"/>
        <v>2713</v>
      </c>
      <c r="F117" s="6">
        <f t="shared" si="43"/>
        <v>2736</v>
      </c>
      <c r="G117" s="7">
        <v>114</v>
      </c>
      <c r="H117" s="8"/>
      <c r="I117" s="5">
        <f t="shared" si="59"/>
        <v>3335</v>
      </c>
      <c r="J117" s="6">
        <f t="shared" si="45"/>
        <v>3363</v>
      </c>
      <c r="K117" s="7">
        <v>114</v>
      </c>
      <c r="L117" s="8"/>
      <c r="M117" s="5">
        <f t="shared" si="60"/>
        <v>3334.5</v>
      </c>
      <c r="N117" s="6">
        <f t="shared" si="44"/>
        <v>3363</v>
      </c>
      <c r="O117" s="7">
        <v>114</v>
      </c>
      <c r="P117" s="8"/>
      <c r="Q117" s="5">
        <f t="shared" si="61"/>
        <v>3617</v>
      </c>
      <c r="R117" s="6">
        <f t="shared" si="46"/>
        <v>3648</v>
      </c>
      <c r="S117" s="7">
        <v>114</v>
      </c>
      <c r="U117" s="5">
        <f t="shared" si="62"/>
        <v>4408</v>
      </c>
      <c r="V117" s="6">
        <f t="shared" si="63"/>
        <v>4446</v>
      </c>
      <c r="W117" s="9">
        <v>114</v>
      </c>
      <c r="X117" s="8"/>
      <c r="Y117" s="5">
        <f t="shared" si="64"/>
        <v>3448</v>
      </c>
      <c r="Z117" s="6">
        <f t="shared" si="47"/>
        <v>3477</v>
      </c>
      <c r="AA117" s="7">
        <v>114</v>
      </c>
      <c r="AB117" s="8"/>
      <c r="AC117" s="5">
        <f t="shared" si="65"/>
        <v>4069</v>
      </c>
      <c r="AD117" s="6">
        <f t="shared" si="66"/>
        <v>4104</v>
      </c>
      <c r="AE117" s="7">
        <v>114</v>
      </c>
      <c r="AF117" s="8"/>
      <c r="AG117" s="5">
        <f t="shared" si="67"/>
        <v>3448</v>
      </c>
      <c r="AH117" s="6">
        <f t="shared" si="48"/>
        <v>3477</v>
      </c>
      <c r="AI117" s="7">
        <v>114</v>
      </c>
      <c r="AJ117" s="8"/>
      <c r="AK117" s="5">
        <f t="shared" si="68"/>
        <v>3843</v>
      </c>
      <c r="AL117" s="6">
        <f t="shared" si="69"/>
        <v>3876</v>
      </c>
      <c r="AM117" s="7">
        <v>114</v>
      </c>
      <c r="AO117" s="5">
        <f t="shared" si="70"/>
        <v>3968</v>
      </c>
      <c r="AP117" s="6">
        <f t="shared" si="49"/>
        <v>4002</v>
      </c>
      <c r="AQ117" s="9">
        <v>113</v>
      </c>
      <c r="AR117" s="8"/>
      <c r="AS117" s="5">
        <f t="shared" si="71"/>
        <v>3401</v>
      </c>
      <c r="AT117" s="6">
        <f t="shared" si="50"/>
        <v>3430</v>
      </c>
      <c r="AU117" s="7">
        <v>113</v>
      </c>
      <c r="AV117" s="8"/>
      <c r="AW117" s="5">
        <f t="shared" si="72"/>
        <v>3776</v>
      </c>
      <c r="AX117" s="6">
        <f t="shared" si="51"/>
        <v>3809</v>
      </c>
      <c r="AY117" s="7">
        <v>113</v>
      </c>
      <c r="AZ117" s="8"/>
      <c r="BA117" s="5">
        <f t="shared" si="73"/>
        <v>3173</v>
      </c>
      <c r="BB117" s="6">
        <f t="shared" si="52"/>
        <v>3201</v>
      </c>
      <c r="BC117" s="7">
        <v>113</v>
      </c>
      <c r="BD117" s="8"/>
      <c r="BE117" s="5">
        <f t="shared" si="74"/>
        <v>3408</v>
      </c>
      <c r="BF117" s="6">
        <f t="shared" si="53"/>
        <v>3437</v>
      </c>
      <c r="BG117" s="7">
        <v>113</v>
      </c>
      <c r="BI117" s="30">
        <f t="shared" si="75"/>
        <v>4013</v>
      </c>
      <c r="BJ117" s="31">
        <f t="shared" si="54"/>
        <v>4047</v>
      </c>
      <c r="BK117" s="32">
        <v>114</v>
      </c>
      <c r="BL117" s="33">
        <v>10</v>
      </c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30">
        <f t="shared" si="76"/>
        <v>3212</v>
      </c>
      <c r="BZ117" s="31">
        <f t="shared" si="55"/>
        <v>3240</v>
      </c>
      <c r="CA117" s="32">
        <v>114</v>
      </c>
      <c r="CB117" s="33">
        <v>10</v>
      </c>
      <c r="CC117" s="8"/>
      <c r="CD117" s="30">
        <f t="shared" si="77"/>
        <v>3448</v>
      </c>
      <c r="CE117" s="31">
        <f t="shared" si="56"/>
        <v>3477</v>
      </c>
      <c r="CF117" s="32">
        <v>114</v>
      </c>
      <c r="CG117" s="33">
        <v>10</v>
      </c>
    </row>
    <row r="118" spans="1:85" x14ac:dyDescent="0.3">
      <c r="A118" s="5">
        <f t="shared" si="57"/>
        <v>3649</v>
      </c>
      <c r="B118" s="6">
        <f t="shared" si="42"/>
        <v>3680</v>
      </c>
      <c r="C118" s="9">
        <v>115</v>
      </c>
      <c r="D118" s="8"/>
      <c r="E118" s="5">
        <f t="shared" si="58"/>
        <v>2737</v>
      </c>
      <c r="F118" s="6">
        <f t="shared" si="43"/>
        <v>2760</v>
      </c>
      <c r="G118" s="7">
        <v>115</v>
      </c>
      <c r="H118" s="8"/>
      <c r="I118" s="5">
        <f t="shared" si="59"/>
        <v>3364</v>
      </c>
      <c r="J118" s="6">
        <f t="shared" si="45"/>
        <v>3393</v>
      </c>
      <c r="K118" s="7">
        <v>115</v>
      </c>
      <c r="L118" s="8"/>
      <c r="M118" s="5">
        <f t="shared" si="60"/>
        <v>3364</v>
      </c>
      <c r="N118" s="6">
        <f t="shared" si="44"/>
        <v>3392.5</v>
      </c>
      <c r="O118" s="7">
        <v>115</v>
      </c>
      <c r="P118" s="8"/>
      <c r="Q118" s="5">
        <f t="shared" si="61"/>
        <v>3649</v>
      </c>
      <c r="R118" s="6">
        <f t="shared" si="46"/>
        <v>3680</v>
      </c>
      <c r="S118" s="7">
        <v>115</v>
      </c>
      <c r="U118" s="5">
        <f t="shared" si="62"/>
        <v>4447</v>
      </c>
      <c r="V118" s="6">
        <f t="shared" si="63"/>
        <v>4485</v>
      </c>
      <c r="W118" s="9">
        <v>115</v>
      </c>
      <c r="X118" s="8"/>
      <c r="Y118" s="5">
        <f t="shared" si="64"/>
        <v>3478</v>
      </c>
      <c r="Z118" s="6">
        <f t="shared" si="47"/>
        <v>3508</v>
      </c>
      <c r="AA118" s="7">
        <v>115</v>
      </c>
      <c r="AB118" s="8"/>
      <c r="AC118" s="5">
        <f t="shared" si="65"/>
        <v>4105</v>
      </c>
      <c r="AD118" s="6">
        <f t="shared" si="66"/>
        <v>4140</v>
      </c>
      <c r="AE118" s="7">
        <v>115</v>
      </c>
      <c r="AF118" s="8"/>
      <c r="AG118" s="5">
        <f t="shared" si="67"/>
        <v>3478</v>
      </c>
      <c r="AH118" s="6">
        <f t="shared" si="48"/>
        <v>3508</v>
      </c>
      <c r="AI118" s="7">
        <v>115</v>
      </c>
      <c r="AJ118" s="8"/>
      <c r="AK118" s="5">
        <f t="shared" si="68"/>
        <v>3877</v>
      </c>
      <c r="AL118" s="6">
        <f t="shared" si="69"/>
        <v>3910</v>
      </c>
      <c r="AM118" s="7">
        <v>115</v>
      </c>
      <c r="AO118" s="5">
        <f t="shared" si="70"/>
        <v>4003</v>
      </c>
      <c r="AP118" s="6">
        <f t="shared" si="49"/>
        <v>4037</v>
      </c>
      <c r="AQ118" s="9">
        <v>114</v>
      </c>
      <c r="AR118" s="8"/>
      <c r="AS118" s="5">
        <f t="shared" si="71"/>
        <v>3431</v>
      </c>
      <c r="AT118" s="6">
        <f t="shared" si="50"/>
        <v>3461</v>
      </c>
      <c r="AU118" s="7">
        <v>114</v>
      </c>
      <c r="AV118" s="8"/>
      <c r="AW118" s="5">
        <f t="shared" si="72"/>
        <v>3810</v>
      </c>
      <c r="AX118" s="6">
        <f t="shared" si="51"/>
        <v>3842</v>
      </c>
      <c r="AY118" s="7">
        <v>114</v>
      </c>
      <c r="AZ118" s="8"/>
      <c r="BA118" s="5">
        <f t="shared" si="73"/>
        <v>3202</v>
      </c>
      <c r="BB118" s="6">
        <f t="shared" si="52"/>
        <v>3229</v>
      </c>
      <c r="BC118" s="7">
        <v>114</v>
      </c>
      <c r="BD118" s="8"/>
      <c r="BE118" s="5">
        <f t="shared" si="74"/>
        <v>3438</v>
      </c>
      <c r="BF118" s="6">
        <f t="shared" si="53"/>
        <v>3467</v>
      </c>
      <c r="BG118" s="7">
        <v>114</v>
      </c>
      <c r="BI118" s="30">
        <f t="shared" si="75"/>
        <v>4048</v>
      </c>
      <c r="BJ118" s="31">
        <f t="shared" si="54"/>
        <v>4082</v>
      </c>
      <c r="BK118" s="32">
        <v>115</v>
      </c>
      <c r="BL118" s="33">
        <v>10</v>
      </c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30">
        <f t="shared" si="76"/>
        <v>3241</v>
      </c>
      <c r="BZ118" s="31">
        <f t="shared" si="55"/>
        <v>3268</v>
      </c>
      <c r="CA118" s="32">
        <v>115</v>
      </c>
      <c r="CB118" s="33">
        <v>10</v>
      </c>
      <c r="CC118" s="8"/>
      <c r="CD118" s="30">
        <f t="shared" si="77"/>
        <v>3478</v>
      </c>
      <c r="CE118" s="31">
        <f t="shared" si="56"/>
        <v>3507</v>
      </c>
      <c r="CF118" s="32">
        <v>115</v>
      </c>
      <c r="CG118" s="33">
        <v>10</v>
      </c>
    </row>
    <row r="119" spans="1:85" x14ac:dyDescent="0.3">
      <c r="A119" s="5">
        <f t="shared" si="57"/>
        <v>3681</v>
      </c>
      <c r="B119" s="6">
        <f t="shared" si="42"/>
        <v>3712</v>
      </c>
      <c r="C119" s="9">
        <v>116</v>
      </c>
      <c r="D119" s="8"/>
      <c r="E119" s="5">
        <f t="shared" si="58"/>
        <v>2761</v>
      </c>
      <c r="F119" s="6">
        <f t="shared" si="43"/>
        <v>2784</v>
      </c>
      <c r="G119" s="7">
        <v>116</v>
      </c>
      <c r="H119" s="8"/>
      <c r="I119" s="5">
        <f t="shared" si="59"/>
        <v>3394</v>
      </c>
      <c r="J119" s="6">
        <f t="shared" si="45"/>
        <v>3422</v>
      </c>
      <c r="K119" s="7">
        <v>116</v>
      </c>
      <c r="L119" s="8"/>
      <c r="M119" s="5">
        <f t="shared" si="60"/>
        <v>3393.5</v>
      </c>
      <c r="N119" s="6">
        <f t="shared" si="44"/>
        <v>3422</v>
      </c>
      <c r="O119" s="7">
        <v>116</v>
      </c>
      <c r="P119" s="8"/>
      <c r="Q119" s="5">
        <f t="shared" si="61"/>
        <v>3681</v>
      </c>
      <c r="R119" s="6">
        <f t="shared" si="46"/>
        <v>3712</v>
      </c>
      <c r="S119" s="7">
        <v>116</v>
      </c>
      <c r="U119" s="5">
        <f t="shared" si="62"/>
        <v>4486</v>
      </c>
      <c r="V119" s="6">
        <f t="shared" si="63"/>
        <v>4524</v>
      </c>
      <c r="W119" s="9">
        <v>116</v>
      </c>
      <c r="X119" s="8"/>
      <c r="Y119" s="5">
        <f t="shared" si="64"/>
        <v>3509</v>
      </c>
      <c r="Z119" s="6">
        <f t="shared" si="47"/>
        <v>3538</v>
      </c>
      <c r="AA119" s="7">
        <v>116</v>
      </c>
      <c r="AB119" s="8"/>
      <c r="AC119" s="5">
        <f t="shared" si="65"/>
        <v>4141</v>
      </c>
      <c r="AD119" s="6">
        <f t="shared" si="66"/>
        <v>4176</v>
      </c>
      <c r="AE119" s="7">
        <v>116</v>
      </c>
      <c r="AF119" s="8"/>
      <c r="AG119" s="5">
        <f t="shared" si="67"/>
        <v>3509</v>
      </c>
      <c r="AH119" s="6">
        <f t="shared" si="48"/>
        <v>3538</v>
      </c>
      <c r="AI119" s="7">
        <v>116</v>
      </c>
      <c r="AJ119" s="8"/>
      <c r="AK119" s="5">
        <f t="shared" si="68"/>
        <v>3911</v>
      </c>
      <c r="AL119" s="6">
        <f t="shared" si="69"/>
        <v>3944</v>
      </c>
      <c r="AM119" s="7">
        <v>116</v>
      </c>
      <c r="AO119" s="5">
        <f t="shared" si="70"/>
        <v>4038</v>
      </c>
      <c r="AP119" s="6">
        <f t="shared" si="49"/>
        <v>4073</v>
      </c>
      <c r="AQ119" s="9">
        <v>115</v>
      </c>
      <c r="AR119" s="8"/>
      <c r="AS119" s="5">
        <f t="shared" si="71"/>
        <v>3462</v>
      </c>
      <c r="AT119" s="6">
        <f t="shared" si="50"/>
        <v>3491</v>
      </c>
      <c r="AU119" s="7">
        <v>115</v>
      </c>
      <c r="AV119" s="8"/>
      <c r="AW119" s="5">
        <f t="shared" si="72"/>
        <v>3843</v>
      </c>
      <c r="AX119" s="6">
        <f t="shared" si="51"/>
        <v>3876</v>
      </c>
      <c r="AY119" s="7">
        <v>115</v>
      </c>
      <c r="AZ119" s="8"/>
      <c r="BA119" s="5">
        <f t="shared" si="73"/>
        <v>3230</v>
      </c>
      <c r="BB119" s="6">
        <f t="shared" si="52"/>
        <v>3257</v>
      </c>
      <c r="BC119" s="7">
        <v>115</v>
      </c>
      <c r="BD119" s="8"/>
      <c r="BE119" s="5">
        <f t="shared" si="74"/>
        <v>3468</v>
      </c>
      <c r="BF119" s="6">
        <f t="shared" si="53"/>
        <v>3498</v>
      </c>
      <c r="BG119" s="7">
        <v>115</v>
      </c>
      <c r="BI119" s="30">
        <f t="shared" si="75"/>
        <v>4083</v>
      </c>
      <c r="BJ119" s="31">
        <f t="shared" si="54"/>
        <v>4118</v>
      </c>
      <c r="BK119" s="32">
        <v>116</v>
      </c>
      <c r="BL119" s="33">
        <v>10</v>
      </c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30">
        <f t="shared" si="76"/>
        <v>3269</v>
      </c>
      <c r="BZ119" s="31">
        <f t="shared" si="55"/>
        <v>3296</v>
      </c>
      <c r="CA119" s="32">
        <v>116</v>
      </c>
      <c r="CB119" s="33">
        <v>10</v>
      </c>
      <c r="CC119" s="8"/>
      <c r="CD119" s="30">
        <f t="shared" si="77"/>
        <v>3508</v>
      </c>
      <c r="CE119" s="31">
        <f t="shared" si="56"/>
        <v>3538</v>
      </c>
      <c r="CF119" s="32">
        <v>116</v>
      </c>
      <c r="CG119" s="33">
        <v>10</v>
      </c>
    </row>
    <row r="120" spans="1:85" x14ac:dyDescent="0.3">
      <c r="A120" s="5">
        <f t="shared" si="57"/>
        <v>3713</v>
      </c>
      <c r="B120" s="6">
        <f t="shared" si="42"/>
        <v>3744</v>
      </c>
      <c r="C120" s="9">
        <v>117</v>
      </c>
      <c r="D120" s="8"/>
      <c r="E120" s="5">
        <f t="shared" si="58"/>
        <v>2785</v>
      </c>
      <c r="F120" s="6">
        <f t="shared" si="43"/>
        <v>2808</v>
      </c>
      <c r="G120" s="7">
        <v>117</v>
      </c>
      <c r="H120" s="8"/>
      <c r="I120" s="5">
        <f t="shared" si="59"/>
        <v>3423</v>
      </c>
      <c r="J120" s="6">
        <f t="shared" si="45"/>
        <v>3452</v>
      </c>
      <c r="K120" s="7">
        <v>117</v>
      </c>
      <c r="L120" s="8"/>
      <c r="M120" s="5">
        <f t="shared" si="60"/>
        <v>3423</v>
      </c>
      <c r="N120" s="6">
        <f t="shared" si="44"/>
        <v>3451.5</v>
      </c>
      <c r="O120" s="7">
        <v>117</v>
      </c>
      <c r="P120" s="8"/>
      <c r="Q120" s="5">
        <f t="shared" si="61"/>
        <v>3713</v>
      </c>
      <c r="R120" s="6">
        <f t="shared" si="46"/>
        <v>3744</v>
      </c>
      <c r="S120" s="7">
        <v>117</v>
      </c>
      <c r="U120" s="5">
        <f t="shared" si="62"/>
        <v>4525</v>
      </c>
      <c r="V120" s="6">
        <f t="shared" si="63"/>
        <v>4563</v>
      </c>
      <c r="W120" s="9">
        <v>117</v>
      </c>
      <c r="X120" s="8"/>
      <c r="Y120" s="5">
        <f t="shared" si="64"/>
        <v>3539</v>
      </c>
      <c r="Z120" s="6">
        <f t="shared" si="47"/>
        <v>3569</v>
      </c>
      <c r="AA120" s="7">
        <v>117</v>
      </c>
      <c r="AB120" s="8"/>
      <c r="AC120" s="5">
        <f t="shared" si="65"/>
        <v>4177</v>
      </c>
      <c r="AD120" s="6">
        <f t="shared" si="66"/>
        <v>4212</v>
      </c>
      <c r="AE120" s="7">
        <v>117</v>
      </c>
      <c r="AF120" s="8"/>
      <c r="AG120" s="5">
        <f t="shared" si="67"/>
        <v>3539</v>
      </c>
      <c r="AH120" s="6">
        <f t="shared" si="48"/>
        <v>3569</v>
      </c>
      <c r="AI120" s="7">
        <v>117</v>
      </c>
      <c r="AJ120" s="8"/>
      <c r="AK120" s="5">
        <f t="shared" si="68"/>
        <v>3945</v>
      </c>
      <c r="AL120" s="6">
        <f t="shared" si="69"/>
        <v>3978</v>
      </c>
      <c r="AM120" s="7">
        <v>117</v>
      </c>
      <c r="AO120" s="5">
        <f t="shared" si="70"/>
        <v>4074</v>
      </c>
      <c r="AP120" s="6">
        <f t="shared" si="49"/>
        <v>4108</v>
      </c>
      <c r="AQ120" s="9">
        <v>116</v>
      </c>
      <c r="AR120" s="8"/>
      <c r="AS120" s="5">
        <f t="shared" si="71"/>
        <v>3492</v>
      </c>
      <c r="AT120" s="6">
        <f t="shared" si="50"/>
        <v>3521</v>
      </c>
      <c r="AU120" s="7">
        <v>116</v>
      </c>
      <c r="AV120" s="8"/>
      <c r="AW120" s="5">
        <f t="shared" si="72"/>
        <v>3877</v>
      </c>
      <c r="AX120" s="6">
        <f t="shared" si="51"/>
        <v>3910</v>
      </c>
      <c r="AY120" s="7">
        <v>116</v>
      </c>
      <c r="AZ120" s="8"/>
      <c r="BA120" s="5">
        <f t="shared" si="73"/>
        <v>3258</v>
      </c>
      <c r="BB120" s="6">
        <f t="shared" si="52"/>
        <v>3286</v>
      </c>
      <c r="BC120" s="7">
        <v>116</v>
      </c>
      <c r="BD120" s="8"/>
      <c r="BE120" s="5">
        <f t="shared" si="74"/>
        <v>3499</v>
      </c>
      <c r="BF120" s="6">
        <f t="shared" si="53"/>
        <v>3528</v>
      </c>
      <c r="BG120" s="7">
        <v>116</v>
      </c>
      <c r="BI120" s="30">
        <f t="shared" si="75"/>
        <v>4119</v>
      </c>
      <c r="BJ120" s="31">
        <f t="shared" si="54"/>
        <v>4153</v>
      </c>
      <c r="BK120" s="32">
        <v>117</v>
      </c>
      <c r="BL120" s="33">
        <v>10</v>
      </c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30">
        <f t="shared" si="76"/>
        <v>3297</v>
      </c>
      <c r="BZ120" s="31">
        <f t="shared" si="55"/>
        <v>3325</v>
      </c>
      <c r="CA120" s="32">
        <v>117</v>
      </c>
      <c r="CB120" s="33">
        <v>10</v>
      </c>
      <c r="CC120" s="8"/>
      <c r="CD120" s="30">
        <f t="shared" si="77"/>
        <v>3539</v>
      </c>
      <c r="CE120" s="31">
        <f t="shared" si="56"/>
        <v>3568</v>
      </c>
      <c r="CF120" s="32">
        <v>117</v>
      </c>
      <c r="CG120" s="33">
        <v>10</v>
      </c>
    </row>
    <row r="121" spans="1:85" x14ac:dyDescent="0.3">
      <c r="A121" s="5">
        <f t="shared" si="57"/>
        <v>3745</v>
      </c>
      <c r="B121" s="6">
        <f t="shared" si="42"/>
        <v>3776</v>
      </c>
      <c r="C121" s="9">
        <v>118</v>
      </c>
      <c r="D121" s="8"/>
      <c r="E121" s="5">
        <f t="shared" si="58"/>
        <v>2809</v>
      </c>
      <c r="F121" s="6">
        <f t="shared" si="43"/>
        <v>2832</v>
      </c>
      <c r="G121" s="7">
        <v>118</v>
      </c>
      <c r="H121" s="8"/>
      <c r="I121" s="5">
        <f t="shared" si="59"/>
        <v>3453</v>
      </c>
      <c r="J121" s="6">
        <f t="shared" si="45"/>
        <v>3481</v>
      </c>
      <c r="K121" s="7">
        <v>118</v>
      </c>
      <c r="L121" s="8"/>
      <c r="M121" s="5">
        <f t="shared" si="60"/>
        <v>3452.5</v>
      </c>
      <c r="N121" s="6">
        <f t="shared" si="44"/>
        <v>3481</v>
      </c>
      <c r="O121" s="7">
        <v>118</v>
      </c>
      <c r="P121" s="8"/>
      <c r="Q121" s="5">
        <f t="shared" si="61"/>
        <v>3745</v>
      </c>
      <c r="R121" s="6">
        <f t="shared" si="46"/>
        <v>3776</v>
      </c>
      <c r="S121" s="7">
        <v>118</v>
      </c>
      <c r="U121" s="5">
        <f t="shared" si="62"/>
        <v>4564</v>
      </c>
      <c r="V121" s="6">
        <f t="shared" si="63"/>
        <v>4602</v>
      </c>
      <c r="W121" s="9">
        <v>118</v>
      </c>
      <c r="X121" s="8"/>
      <c r="Y121" s="5">
        <f t="shared" si="64"/>
        <v>3570</v>
      </c>
      <c r="Z121" s="6">
        <f t="shared" si="47"/>
        <v>3599</v>
      </c>
      <c r="AA121" s="7">
        <v>118</v>
      </c>
      <c r="AB121" s="8"/>
      <c r="AC121" s="5">
        <f t="shared" si="65"/>
        <v>4213</v>
      </c>
      <c r="AD121" s="6">
        <f t="shared" si="66"/>
        <v>4248</v>
      </c>
      <c r="AE121" s="7">
        <v>118</v>
      </c>
      <c r="AF121" s="8"/>
      <c r="AG121" s="5">
        <f t="shared" si="67"/>
        <v>3570</v>
      </c>
      <c r="AH121" s="6">
        <f t="shared" si="48"/>
        <v>3599</v>
      </c>
      <c r="AI121" s="7">
        <v>118</v>
      </c>
      <c r="AJ121" s="8"/>
      <c r="AK121" s="5">
        <f t="shared" si="68"/>
        <v>3979</v>
      </c>
      <c r="AL121" s="6">
        <f t="shared" si="69"/>
        <v>4012</v>
      </c>
      <c r="AM121" s="7">
        <v>118</v>
      </c>
      <c r="AO121" s="5">
        <f t="shared" si="70"/>
        <v>4109</v>
      </c>
      <c r="AP121" s="6">
        <f t="shared" si="49"/>
        <v>4144</v>
      </c>
      <c r="AQ121" s="9">
        <v>117</v>
      </c>
      <c r="AR121" s="8"/>
      <c r="AS121" s="5">
        <f t="shared" si="71"/>
        <v>3522</v>
      </c>
      <c r="AT121" s="6">
        <f t="shared" si="50"/>
        <v>3552</v>
      </c>
      <c r="AU121" s="7">
        <v>117</v>
      </c>
      <c r="AV121" s="8"/>
      <c r="AW121" s="5">
        <f t="shared" si="72"/>
        <v>3911</v>
      </c>
      <c r="AX121" s="6">
        <f t="shared" si="51"/>
        <v>3944</v>
      </c>
      <c r="AY121" s="7">
        <v>117</v>
      </c>
      <c r="AZ121" s="8"/>
      <c r="BA121" s="5">
        <f t="shared" si="73"/>
        <v>3287</v>
      </c>
      <c r="BB121" s="6">
        <f t="shared" si="52"/>
        <v>3314</v>
      </c>
      <c r="BC121" s="7">
        <v>117</v>
      </c>
      <c r="BD121" s="8"/>
      <c r="BE121" s="5">
        <f t="shared" si="74"/>
        <v>3529</v>
      </c>
      <c r="BF121" s="6">
        <f t="shared" si="53"/>
        <v>3559</v>
      </c>
      <c r="BG121" s="7">
        <v>117</v>
      </c>
      <c r="BI121" s="30">
        <f t="shared" si="75"/>
        <v>4154</v>
      </c>
      <c r="BJ121" s="31">
        <f t="shared" si="54"/>
        <v>4189</v>
      </c>
      <c r="BK121" s="32">
        <v>118</v>
      </c>
      <c r="BL121" s="33">
        <v>10</v>
      </c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30">
        <f t="shared" si="76"/>
        <v>3326</v>
      </c>
      <c r="BZ121" s="31">
        <f t="shared" si="55"/>
        <v>3353</v>
      </c>
      <c r="CA121" s="32">
        <v>118</v>
      </c>
      <c r="CB121" s="33">
        <v>10</v>
      </c>
      <c r="CC121" s="8"/>
      <c r="CD121" s="30">
        <f t="shared" si="77"/>
        <v>3569</v>
      </c>
      <c r="CE121" s="31">
        <f t="shared" si="56"/>
        <v>3599</v>
      </c>
      <c r="CF121" s="32">
        <v>118</v>
      </c>
      <c r="CG121" s="33">
        <v>10</v>
      </c>
    </row>
    <row r="122" spans="1:85" x14ac:dyDescent="0.3">
      <c r="A122" s="5">
        <f t="shared" si="57"/>
        <v>3777</v>
      </c>
      <c r="B122" s="6">
        <f t="shared" si="42"/>
        <v>3808</v>
      </c>
      <c r="C122" s="9">
        <v>119</v>
      </c>
      <c r="D122" s="8"/>
      <c r="E122" s="5">
        <f t="shared" si="58"/>
        <v>2833</v>
      </c>
      <c r="F122" s="6">
        <f t="shared" si="43"/>
        <v>2856</v>
      </c>
      <c r="G122" s="7">
        <v>119</v>
      </c>
      <c r="H122" s="8"/>
      <c r="I122" s="5">
        <f t="shared" si="59"/>
        <v>3482</v>
      </c>
      <c r="J122" s="6">
        <f t="shared" si="45"/>
        <v>3511</v>
      </c>
      <c r="K122" s="7">
        <v>119</v>
      </c>
      <c r="L122" s="8"/>
      <c r="M122" s="5">
        <f t="shared" si="60"/>
        <v>3482</v>
      </c>
      <c r="N122" s="6">
        <f t="shared" si="44"/>
        <v>3510.5</v>
      </c>
      <c r="O122" s="7">
        <v>119</v>
      </c>
      <c r="P122" s="8"/>
      <c r="Q122" s="5">
        <f t="shared" si="61"/>
        <v>3777</v>
      </c>
      <c r="R122" s="6">
        <f t="shared" si="46"/>
        <v>3808</v>
      </c>
      <c r="S122" s="7">
        <v>119</v>
      </c>
      <c r="U122" s="5">
        <f t="shared" si="62"/>
        <v>4603</v>
      </c>
      <c r="V122" s="6">
        <f t="shared" si="63"/>
        <v>4641</v>
      </c>
      <c r="W122" s="9">
        <v>119</v>
      </c>
      <c r="X122" s="8"/>
      <c r="Y122" s="5">
        <f t="shared" si="64"/>
        <v>3600</v>
      </c>
      <c r="Z122" s="6">
        <f t="shared" si="47"/>
        <v>3630</v>
      </c>
      <c r="AA122" s="7">
        <v>119</v>
      </c>
      <c r="AB122" s="8"/>
      <c r="AC122" s="5">
        <f t="shared" si="65"/>
        <v>4249</v>
      </c>
      <c r="AD122" s="6">
        <f t="shared" si="66"/>
        <v>4284</v>
      </c>
      <c r="AE122" s="7">
        <v>119</v>
      </c>
      <c r="AF122" s="8"/>
      <c r="AG122" s="5">
        <f t="shared" si="67"/>
        <v>3600</v>
      </c>
      <c r="AH122" s="6">
        <f t="shared" si="48"/>
        <v>3630</v>
      </c>
      <c r="AI122" s="7">
        <v>119</v>
      </c>
      <c r="AJ122" s="8"/>
      <c r="AK122" s="5">
        <f t="shared" si="68"/>
        <v>4013</v>
      </c>
      <c r="AL122" s="6">
        <f t="shared" si="69"/>
        <v>4046</v>
      </c>
      <c r="AM122" s="7">
        <v>119</v>
      </c>
      <c r="AO122" s="5">
        <f t="shared" si="70"/>
        <v>4145</v>
      </c>
      <c r="AP122" s="6">
        <f t="shared" si="49"/>
        <v>4179</v>
      </c>
      <c r="AQ122" s="9">
        <v>118</v>
      </c>
      <c r="AR122" s="8"/>
      <c r="AS122" s="5">
        <f t="shared" si="71"/>
        <v>3553</v>
      </c>
      <c r="AT122" s="6">
        <f t="shared" si="50"/>
        <v>3582</v>
      </c>
      <c r="AU122" s="7">
        <v>118</v>
      </c>
      <c r="AV122" s="8"/>
      <c r="AW122" s="5">
        <f t="shared" si="72"/>
        <v>3945</v>
      </c>
      <c r="AX122" s="6">
        <f t="shared" si="51"/>
        <v>3977</v>
      </c>
      <c r="AY122" s="7">
        <v>118</v>
      </c>
      <c r="AZ122" s="8"/>
      <c r="BA122" s="5">
        <f t="shared" si="73"/>
        <v>3315</v>
      </c>
      <c r="BB122" s="6">
        <f t="shared" si="52"/>
        <v>3342</v>
      </c>
      <c r="BC122" s="7">
        <v>118</v>
      </c>
      <c r="BD122" s="8"/>
      <c r="BE122" s="5">
        <f t="shared" si="74"/>
        <v>3560</v>
      </c>
      <c r="BF122" s="6">
        <f t="shared" si="53"/>
        <v>3589</v>
      </c>
      <c r="BG122" s="7">
        <v>118</v>
      </c>
      <c r="BI122" s="30">
        <f t="shared" si="75"/>
        <v>4190</v>
      </c>
      <c r="BJ122" s="31">
        <f t="shared" si="54"/>
        <v>4224</v>
      </c>
      <c r="BK122" s="32">
        <v>119</v>
      </c>
      <c r="BL122" s="33">
        <v>10</v>
      </c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30">
        <f t="shared" si="76"/>
        <v>3354</v>
      </c>
      <c r="BZ122" s="31">
        <f t="shared" si="55"/>
        <v>3381</v>
      </c>
      <c r="CA122" s="32">
        <v>119</v>
      </c>
      <c r="CB122" s="33">
        <v>10</v>
      </c>
      <c r="CC122" s="8"/>
      <c r="CD122" s="30">
        <f t="shared" si="77"/>
        <v>3600</v>
      </c>
      <c r="CE122" s="31">
        <f t="shared" si="56"/>
        <v>3629</v>
      </c>
      <c r="CF122" s="32">
        <v>119</v>
      </c>
      <c r="CG122" s="33">
        <v>10</v>
      </c>
    </row>
    <row r="123" spans="1:85" x14ac:dyDescent="0.3">
      <c r="A123" s="5">
        <f t="shared" si="57"/>
        <v>3809</v>
      </c>
      <c r="B123" s="6">
        <f t="shared" si="42"/>
        <v>3840</v>
      </c>
      <c r="C123" s="9">
        <v>120</v>
      </c>
      <c r="D123" s="8"/>
      <c r="E123" s="5">
        <f t="shared" si="58"/>
        <v>2857</v>
      </c>
      <c r="F123" s="6">
        <f t="shared" si="43"/>
        <v>2880</v>
      </c>
      <c r="G123" s="7">
        <v>120</v>
      </c>
      <c r="H123" s="8"/>
      <c r="I123" s="5">
        <f t="shared" si="59"/>
        <v>3512</v>
      </c>
      <c r="J123" s="6">
        <f t="shared" si="45"/>
        <v>3540</v>
      </c>
      <c r="K123" s="7">
        <v>120</v>
      </c>
      <c r="L123" s="8"/>
      <c r="M123" s="5">
        <f t="shared" si="60"/>
        <v>3511.5</v>
      </c>
      <c r="N123" s="6">
        <f t="shared" si="44"/>
        <v>3540</v>
      </c>
      <c r="O123" s="7">
        <v>120</v>
      </c>
      <c r="P123" s="8"/>
      <c r="Q123" s="5">
        <f t="shared" si="61"/>
        <v>3809</v>
      </c>
      <c r="R123" s="6">
        <f t="shared" si="46"/>
        <v>3840</v>
      </c>
      <c r="S123" s="7">
        <v>120</v>
      </c>
      <c r="U123" s="5">
        <f t="shared" si="62"/>
        <v>4642</v>
      </c>
      <c r="V123" s="6">
        <f t="shared" si="63"/>
        <v>4680</v>
      </c>
      <c r="W123" s="9">
        <v>120</v>
      </c>
      <c r="X123" s="8"/>
      <c r="Y123" s="5">
        <f t="shared" si="64"/>
        <v>3631</v>
      </c>
      <c r="Z123" s="6">
        <f t="shared" si="47"/>
        <v>3660</v>
      </c>
      <c r="AA123" s="7">
        <v>120</v>
      </c>
      <c r="AB123" s="8"/>
      <c r="AC123" s="5">
        <f t="shared" si="65"/>
        <v>4285</v>
      </c>
      <c r="AD123" s="6">
        <f t="shared" si="66"/>
        <v>4320</v>
      </c>
      <c r="AE123" s="7">
        <v>120</v>
      </c>
      <c r="AF123" s="8"/>
      <c r="AG123" s="5">
        <f t="shared" si="67"/>
        <v>3631</v>
      </c>
      <c r="AH123" s="6">
        <f t="shared" si="48"/>
        <v>3660</v>
      </c>
      <c r="AI123" s="7">
        <v>120</v>
      </c>
      <c r="AJ123" s="8"/>
      <c r="AK123" s="5">
        <f t="shared" si="68"/>
        <v>4047</v>
      </c>
      <c r="AL123" s="6">
        <f t="shared" si="69"/>
        <v>4080</v>
      </c>
      <c r="AM123" s="7">
        <v>120</v>
      </c>
      <c r="AO123" s="5">
        <f t="shared" si="70"/>
        <v>4180</v>
      </c>
      <c r="AP123" s="6">
        <f t="shared" si="49"/>
        <v>4214</v>
      </c>
      <c r="AQ123" s="9">
        <v>119</v>
      </c>
      <c r="AR123" s="8"/>
      <c r="AS123" s="5">
        <f t="shared" si="71"/>
        <v>3583</v>
      </c>
      <c r="AT123" s="6">
        <f t="shared" si="50"/>
        <v>3612</v>
      </c>
      <c r="AU123" s="7">
        <v>119</v>
      </c>
      <c r="AV123" s="8"/>
      <c r="AW123" s="5">
        <f t="shared" si="72"/>
        <v>3978</v>
      </c>
      <c r="AX123" s="6">
        <f t="shared" si="51"/>
        <v>4011</v>
      </c>
      <c r="AY123" s="7">
        <v>119</v>
      </c>
      <c r="AZ123" s="8"/>
      <c r="BA123" s="5">
        <f t="shared" si="73"/>
        <v>3343</v>
      </c>
      <c r="BB123" s="6">
        <f t="shared" si="52"/>
        <v>3371</v>
      </c>
      <c r="BC123" s="7">
        <v>119</v>
      </c>
      <c r="BD123" s="8"/>
      <c r="BE123" s="5">
        <f t="shared" si="74"/>
        <v>3590</v>
      </c>
      <c r="BF123" s="6">
        <f t="shared" si="53"/>
        <v>3619</v>
      </c>
      <c r="BG123" s="7">
        <v>119</v>
      </c>
      <c r="BI123" s="30">
        <f t="shared" si="75"/>
        <v>4225</v>
      </c>
      <c r="BJ123" s="31">
        <f t="shared" si="54"/>
        <v>4260</v>
      </c>
      <c r="BK123" s="32">
        <v>120</v>
      </c>
      <c r="BL123" s="33">
        <v>10</v>
      </c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30">
        <f t="shared" si="76"/>
        <v>3382</v>
      </c>
      <c r="BZ123" s="31">
        <f t="shared" si="55"/>
        <v>3410</v>
      </c>
      <c r="CA123" s="32">
        <v>120</v>
      </c>
      <c r="CB123" s="33">
        <v>10</v>
      </c>
      <c r="CC123" s="8"/>
      <c r="CD123" s="30">
        <f t="shared" si="77"/>
        <v>3630</v>
      </c>
      <c r="CE123" s="31">
        <f t="shared" si="56"/>
        <v>3660</v>
      </c>
      <c r="CF123" s="32">
        <v>120</v>
      </c>
      <c r="CG123" s="33">
        <v>10</v>
      </c>
    </row>
    <row r="124" spans="1:85" x14ac:dyDescent="0.3">
      <c r="A124" s="5">
        <f t="shared" si="57"/>
        <v>3841</v>
      </c>
      <c r="B124" s="6">
        <f t="shared" si="42"/>
        <v>3872</v>
      </c>
      <c r="C124" s="9">
        <v>121</v>
      </c>
      <c r="D124" s="8"/>
      <c r="E124" s="5">
        <f t="shared" si="58"/>
        <v>2881</v>
      </c>
      <c r="F124" s="6">
        <f t="shared" si="43"/>
        <v>2904</v>
      </c>
      <c r="G124" s="7">
        <v>121</v>
      </c>
      <c r="H124" s="8"/>
      <c r="I124" s="5">
        <f t="shared" si="59"/>
        <v>3541</v>
      </c>
      <c r="J124" s="6">
        <f t="shared" si="45"/>
        <v>3570</v>
      </c>
      <c r="K124" s="7">
        <v>121</v>
      </c>
      <c r="L124" s="8"/>
      <c r="M124" s="5">
        <f t="shared" si="60"/>
        <v>3541</v>
      </c>
      <c r="N124" s="6">
        <f t="shared" si="44"/>
        <v>3569.5</v>
      </c>
      <c r="O124" s="7">
        <v>121</v>
      </c>
      <c r="P124" s="8"/>
      <c r="Q124" s="5">
        <f t="shared" si="61"/>
        <v>3841</v>
      </c>
      <c r="R124" s="6">
        <f t="shared" si="46"/>
        <v>3872</v>
      </c>
      <c r="S124" s="7">
        <v>121</v>
      </c>
      <c r="U124" s="5">
        <f t="shared" si="62"/>
        <v>4681</v>
      </c>
      <c r="V124" s="6">
        <f t="shared" si="63"/>
        <v>4719</v>
      </c>
      <c r="W124" s="9">
        <v>121</v>
      </c>
      <c r="X124" s="8"/>
      <c r="Y124" s="5">
        <f t="shared" si="64"/>
        <v>3661</v>
      </c>
      <c r="Z124" s="6">
        <f t="shared" si="47"/>
        <v>3691</v>
      </c>
      <c r="AA124" s="7">
        <v>121</v>
      </c>
      <c r="AB124" s="8"/>
      <c r="AC124" s="5">
        <f t="shared" si="65"/>
        <v>4321</v>
      </c>
      <c r="AD124" s="6">
        <f t="shared" si="66"/>
        <v>4356</v>
      </c>
      <c r="AE124" s="7">
        <v>121</v>
      </c>
      <c r="AF124" s="8"/>
      <c r="AG124" s="5">
        <f t="shared" si="67"/>
        <v>3661</v>
      </c>
      <c r="AH124" s="6">
        <f t="shared" si="48"/>
        <v>3691</v>
      </c>
      <c r="AI124" s="7">
        <v>121</v>
      </c>
      <c r="AJ124" s="8"/>
      <c r="AK124" s="5">
        <f t="shared" si="68"/>
        <v>4081</v>
      </c>
      <c r="AL124" s="6">
        <f t="shared" si="69"/>
        <v>4114</v>
      </c>
      <c r="AM124" s="7">
        <v>121</v>
      </c>
      <c r="AO124" s="5">
        <f t="shared" si="70"/>
        <v>4215</v>
      </c>
      <c r="AP124" s="6">
        <f t="shared" si="49"/>
        <v>4250</v>
      </c>
      <c r="AQ124" s="9">
        <v>120</v>
      </c>
      <c r="AR124" s="8"/>
      <c r="AS124" s="5">
        <f t="shared" si="71"/>
        <v>3613</v>
      </c>
      <c r="AT124" s="6">
        <f t="shared" si="50"/>
        <v>3643</v>
      </c>
      <c r="AU124" s="7">
        <v>120</v>
      </c>
      <c r="AV124" s="8"/>
      <c r="AW124" s="5">
        <f t="shared" si="72"/>
        <v>4012</v>
      </c>
      <c r="AX124" s="6">
        <f t="shared" si="51"/>
        <v>4045</v>
      </c>
      <c r="AY124" s="7">
        <v>120</v>
      </c>
      <c r="AZ124" s="8"/>
      <c r="BA124" s="5">
        <f t="shared" si="73"/>
        <v>3372</v>
      </c>
      <c r="BB124" s="6">
        <f t="shared" si="52"/>
        <v>3399</v>
      </c>
      <c r="BC124" s="7">
        <v>120</v>
      </c>
      <c r="BD124" s="8"/>
      <c r="BE124" s="5">
        <f t="shared" si="74"/>
        <v>3620</v>
      </c>
      <c r="BF124" s="6">
        <f t="shared" si="53"/>
        <v>3650</v>
      </c>
      <c r="BG124" s="7">
        <v>120</v>
      </c>
      <c r="BI124" s="30">
        <f t="shared" si="75"/>
        <v>4261</v>
      </c>
      <c r="BJ124" s="31">
        <f t="shared" si="54"/>
        <v>4295</v>
      </c>
      <c r="BK124" s="32">
        <v>121</v>
      </c>
      <c r="BL124" s="33">
        <v>10</v>
      </c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30">
        <f t="shared" si="76"/>
        <v>3411</v>
      </c>
      <c r="BZ124" s="31">
        <f t="shared" si="55"/>
        <v>3438</v>
      </c>
      <c r="CA124" s="32">
        <v>121</v>
      </c>
      <c r="CB124" s="33">
        <v>10</v>
      </c>
      <c r="CC124" s="8"/>
      <c r="CD124" s="30">
        <f t="shared" si="77"/>
        <v>3661</v>
      </c>
      <c r="CE124" s="31">
        <f t="shared" si="56"/>
        <v>3690</v>
      </c>
      <c r="CF124" s="32">
        <v>121</v>
      </c>
      <c r="CG124" s="33">
        <v>10</v>
      </c>
    </row>
    <row r="125" spans="1:85" x14ac:dyDescent="0.3">
      <c r="A125" s="5">
        <f t="shared" si="57"/>
        <v>3873</v>
      </c>
      <c r="B125" s="6">
        <f t="shared" si="42"/>
        <v>3904</v>
      </c>
      <c r="C125" s="9">
        <v>122</v>
      </c>
      <c r="D125" s="8"/>
      <c r="E125" s="5">
        <f t="shared" si="58"/>
        <v>2905</v>
      </c>
      <c r="F125" s="6">
        <f t="shared" si="43"/>
        <v>2928</v>
      </c>
      <c r="G125" s="7">
        <v>122</v>
      </c>
      <c r="H125" s="8"/>
      <c r="I125" s="5">
        <f t="shared" si="59"/>
        <v>3571</v>
      </c>
      <c r="J125" s="6">
        <f t="shared" si="45"/>
        <v>3599</v>
      </c>
      <c r="K125" s="7">
        <v>122</v>
      </c>
      <c r="L125" s="8"/>
      <c r="M125" s="5">
        <f t="shared" si="60"/>
        <v>3570.5</v>
      </c>
      <c r="N125" s="6">
        <f t="shared" si="44"/>
        <v>3599</v>
      </c>
      <c r="O125" s="7">
        <v>122</v>
      </c>
      <c r="P125" s="8"/>
      <c r="Q125" s="5">
        <f t="shared" si="61"/>
        <v>3873</v>
      </c>
      <c r="R125" s="6">
        <f t="shared" si="46"/>
        <v>3904</v>
      </c>
      <c r="S125" s="7">
        <v>122</v>
      </c>
      <c r="U125" s="5">
        <f t="shared" si="62"/>
        <v>4720</v>
      </c>
      <c r="V125" s="6">
        <f t="shared" si="63"/>
        <v>4758</v>
      </c>
      <c r="W125" s="9">
        <v>122</v>
      </c>
      <c r="X125" s="8"/>
      <c r="Y125" s="5">
        <f t="shared" si="64"/>
        <v>3692</v>
      </c>
      <c r="Z125" s="6">
        <f t="shared" si="47"/>
        <v>3721</v>
      </c>
      <c r="AA125" s="7">
        <v>122</v>
      </c>
      <c r="AB125" s="8"/>
      <c r="AC125" s="5">
        <f t="shared" si="65"/>
        <v>4357</v>
      </c>
      <c r="AD125" s="6">
        <f t="shared" si="66"/>
        <v>4392</v>
      </c>
      <c r="AE125" s="7">
        <v>122</v>
      </c>
      <c r="AF125" s="8"/>
      <c r="AG125" s="5">
        <f t="shared" si="67"/>
        <v>3692</v>
      </c>
      <c r="AH125" s="6">
        <f t="shared" si="48"/>
        <v>3721</v>
      </c>
      <c r="AI125" s="7">
        <v>122</v>
      </c>
      <c r="AJ125" s="8"/>
      <c r="AK125" s="5">
        <f t="shared" si="68"/>
        <v>4115</v>
      </c>
      <c r="AL125" s="6">
        <f t="shared" si="69"/>
        <v>4148</v>
      </c>
      <c r="AM125" s="7">
        <v>122</v>
      </c>
      <c r="AO125" s="5">
        <f t="shared" si="70"/>
        <v>4251</v>
      </c>
      <c r="AP125" s="6">
        <f t="shared" si="49"/>
        <v>4285</v>
      </c>
      <c r="AQ125" s="9">
        <v>121</v>
      </c>
      <c r="AR125" s="8"/>
      <c r="AS125" s="5">
        <f t="shared" si="71"/>
        <v>3644</v>
      </c>
      <c r="AT125" s="6">
        <f t="shared" si="50"/>
        <v>3673</v>
      </c>
      <c r="AU125" s="7">
        <v>121</v>
      </c>
      <c r="AV125" s="8"/>
      <c r="AW125" s="5">
        <f t="shared" si="72"/>
        <v>4046</v>
      </c>
      <c r="AX125" s="6">
        <f t="shared" si="51"/>
        <v>4078</v>
      </c>
      <c r="AY125" s="7">
        <v>121</v>
      </c>
      <c r="AZ125" s="8"/>
      <c r="BA125" s="5">
        <f t="shared" si="73"/>
        <v>3400</v>
      </c>
      <c r="BB125" s="6">
        <f t="shared" si="52"/>
        <v>3427</v>
      </c>
      <c r="BC125" s="7">
        <v>121</v>
      </c>
      <c r="BD125" s="8"/>
      <c r="BE125" s="5">
        <f t="shared" si="74"/>
        <v>3651</v>
      </c>
      <c r="BF125" s="6">
        <f t="shared" si="53"/>
        <v>3680</v>
      </c>
      <c r="BG125" s="7">
        <v>121</v>
      </c>
      <c r="BI125" s="30">
        <f t="shared" si="75"/>
        <v>4296</v>
      </c>
      <c r="BJ125" s="31">
        <f t="shared" si="54"/>
        <v>4330</v>
      </c>
      <c r="BK125" s="32">
        <v>122</v>
      </c>
      <c r="BL125" s="33">
        <v>10</v>
      </c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30">
        <f t="shared" si="76"/>
        <v>3439</v>
      </c>
      <c r="BZ125" s="31">
        <f t="shared" si="55"/>
        <v>3466</v>
      </c>
      <c r="CA125" s="32">
        <v>122</v>
      </c>
      <c r="CB125" s="33">
        <v>10</v>
      </c>
      <c r="CC125" s="8"/>
      <c r="CD125" s="30">
        <f t="shared" si="77"/>
        <v>3691</v>
      </c>
      <c r="CE125" s="31">
        <f t="shared" si="56"/>
        <v>3720</v>
      </c>
      <c r="CF125" s="32">
        <v>122</v>
      </c>
      <c r="CG125" s="33">
        <v>10</v>
      </c>
    </row>
    <row r="126" spans="1:85" x14ac:dyDescent="0.3">
      <c r="A126" s="5">
        <f t="shared" si="57"/>
        <v>3905</v>
      </c>
      <c r="B126" s="6">
        <f t="shared" si="42"/>
        <v>3936</v>
      </c>
      <c r="C126" s="9">
        <v>123</v>
      </c>
      <c r="D126" s="8"/>
      <c r="E126" s="5">
        <f t="shared" si="58"/>
        <v>2929</v>
      </c>
      <c r="F126" s="6">
        <f t="shared" si="43"/>
        <v>2952</v>
      </c>
      <c r="G126" s="7">
        <v>123</v>
      </c>
      <c r="H126" s="8"/>
      <c r="I126" s="5">
        <f t="shared" si="59"/>
        <v>3600</v>
      </c>
      <c r="J126" s="6">
        <f t="shared" si="45"/>
        <v>3629</v>
      </c>
      <c r="K126" s="7">
        <v>123</v>
      </c>
      <c r="L126" s="8"/>
      <c r="M126" s="5">
        <f t="shared" si="60"/>
        <v>3600</v>
      </c>
      <c r="N126" s="6">
        <f t="shared" si="44"/>
        <v>3628.5</v>
      </c>
      <c r="O126" s="7">
        <v>123</v>
      </c>
      <c r="P126" s="8"/>
      <c r="Q126" s="5">
        <f t="shared" si="61"/>
        <v>3905</v>
      </c>
      <c r="R126" s="6">
        <f t="shared" si="46"/>
        <v>3936</v>
      </c>
      <c r="S126" s="7">
        <v>123</v>
      </c>
      <c r="U126" s="5">
        <f t="shared" si="62"/>
        <v>4759</v>
      </c>
      <c r="V126" s="6">
        <f t="shared" si="63"/>
        <v>4797</v>
      </c>
      <c r="W126" s="9">
        <v>123</v>
      </c>
      <c r="X126" s="8"/>
      <c r="Y126" s="5">
        <f t="shared" si="64"/>
        <v>3722</v>
      </c>
      <c r="Z126" s="6">
        <f t="shared" si="47"/>
        <v>3752</v>
      </c>
      <c r="AA126" s="7">
        <v>123</v>
      </c>
      <c r="AB126" s="8"/>
      <c r="AC126" s="5">
        <f t="shared" si="65"/>
        <v>4393</v>
      </c>
      <c r="AD126" s="6">
        <f t="shared" si="66"/>
        <v>4428</v>
      </c>
      <c r="AE126" s="7">
        <v>123</v>
      </c>
      <c r="AF126" s="8"/>
      <c r="AG126" s="5">
        <f t="shared" si="67"/>
        <v>3722</v>
      </c>
      <c r="AH126" s="6">
        <f t="shared" si="48"/>
        <v>3752</v>
      </c>
      <c r="AI126" s="7">
        <v>123</v>
      </c>
      <c r="AJ126" s="8"/>
      <c r="AK126" s="5">
        <f t="shared" si="68"/>
        <v>4149</v>
      </c>
      <c r="AL126" s="6">
        <f t="shared" si="69"/>
        <v>4182</v>
      </c>
      <c r="AM126" s="7">
        <v>123</v>
      </c>
      <c r="AO126" s="5">
        <f t="shared" si="70"/>
        <v>4286</v>
      </c>
      <c r="AP126" s="6">
        <f t="shared" si="49"/>
        <v>4321</v>
      </c>
      <c r="AQ126" s="9">
        <v>122</v>
      </c>
      <c r="AR126" s="8"/>
      <c r="AS126" s="5">
        <f t="shared" si="71"/>
        <v>3674</v>
      </c>
      <c r="AT126" s="6">
        <f t="shared" si="50"/>
        <v>3703</v>
      </c>
      <c r="AU126" s="7">
        <v>122</v>
      </c>
      <c r="AV126" s="8"/>
      <c r="AW126" s="5">
        <f t="shared" si="72"/>
        <v>4079</v>
      </c>
      <c r="AX126" s="6">
        <f t="shared" si="51"/>
        <v>4112</v>
      </c>
      <c r="AY126" s="7">
        <v>122</v>
      </c>
      <c r="AZ126" s="8"/>
      <c r="BA126" s="5">
        <f t="shared" si="73"/>
        <v>3428</v>
      </c>
      <c r="BB126" s="6">
        <f t="shared" si="52"/>
        <v>3456</v>
      </c>
      <c r="BC126" s="7">
        <v>122</v>
      </c>
      <c r="BD126" s="8"/>
      <c r="BE126" s="5">
        <f t="shared" si="74"/>
        <v>3681</v>
      </c>
      <c r="BF126" s="6">
        <f t="shared" si="53"/>
        <v>3711</v>
      </c>
      <c r="BG126" s="7">
        <v>122</v>
      </c>
      <c r="BI126" s="30">
        <f t="shared" si="75"/>
        <v>4331</v>
      </c>
      <c r="BJ126" s="31">
        <f t="shared" si="54"/>
        <v>4366</v>
      </c>
      <c r="BK126" s="32">
        <v>123</v>
      </c>
      <c r="BL126" s="33">
        <v>10</v>
      </c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30">
        <f t="shared" si="76"/>
        <v>3467</v>
      </c>
      <c r="BZ126" s="31">
        <f t="shared" si="55"/>
        <v>3495</v>
      </c>
      <c r="CA126" s="32">
        <v>123</v>
      </c>
      <c r="CB126" s="33">
        <v>10</v>
      </c>
      <c r="CC126" s="8"/>
      <c r="CD126" s="30">
        <f t="shared" si="77"/>
        <v>3721</v>
      </c>
      <c r="CE126" s="31">
        <f t="shared" si="56"/>
        <v>3751</v>
      </c>
      <c r="CF126" s="32">
        <v>123</v>
      </c>
      <c r="CG126" s="33">
        <v>10</v>
      </c>
    </row>
    <row r="127" spans="1:85" x14ac:dyDescent="0.3">
      <c r="A127" s="5">
        <f t="shared" si="57"/>
        <v>3937</v>
      </c>
      <c r="B127" s="6">
        <f t="shared" si="42"/>
        <v>3968</v>
      </c>
      <c r="C127" s="9">
        <v>124</v>
      </c>
      <c r="D127" s="8"/>
      <c r="E127" s="5">
        <f t="shared" si="58"/>
        <v>2953</v>
      </c>
      <c r="F127" s="6">
        <f t="shared" si="43"/>
        <v>2976</v>
      </c>
      <c r="G127" s="7">
        <v>124</v>
      </c>
      <c r="H127" s="8"/>
      <c r="I127" s="5">
        <f t="shared" si="59"/>
        <v>3630</v>
      </c>
      <c r="J127" s="6">
        <f t="shared" si="45"/>
        <v>3658</v>
      </c>
      <c r="K127" s="7">
        <v>124</v>
      </c>
      <c r="L127" s="8"/>
      <c r="M127" s="5">
        <f t="shared" si="60"/>
        <v>3629.5</v>
      </c>
      <c r="N127" s="6">
        <f t="shared" si="44"/>
        <v>3658</v>
      </c>
      <c r="O127" s="7">
        <v>124</v>
      </c>
      <c r="P127" s="8"/>
      <c r="Q127" s="5">
        <f t="shared" si="61"/>
        <v>3937</v>
      </c>
      <c r="R127" s="6">
        <f t="shared" si="46"/>
        <v>3968</v>
      </c>
      <c r="S127" s="7">
        <v>124</v>
      </c>
      <c r="U127" s="5">
        <f t="shared" si="62"/>
        <v>4798</v>
      </c>
      <c r="V127" s="6">
        <f t="shared" si="63"/>
        <v>4836</v>
      </c>
      <c r="W127" s="9">
        <v>124</v>
      </c>
      <c r="X127" s="8"/>
      <c r="Y127" s="5">
        <f t="shared" si="64"/>
        <v>3753</v>
      </c>
      <c r="Z127" s="6">
        <f t="shared" si="47"/>
        <v>3782</v>
      </c>
      <c r="AA127" s="7">
        <v>124</v>
      </c>
      <c r="AB127" s="8"/>
      <c r="AC127" s="5">
        <f t="shared" si="65"/>
        <v>4429</v>
      </c>
      <c r="AD127" s="6">
        <f t="shared" si="66"/>
        <v>4464</v>
      </c>
      <c r="AE127" s="7">
        <v>124</v>
      </c>
      <c r="AF127" s="8"/>
      <c r="AG127" s="5">
        <f t="shared" si="67"/>
        <v>3753</v>
      </c>
      <c r="AH127" s="6">
        <f t="shared" si="48"/>
        <v>3782</v>
      </c>
      <c r="AI127" s="7">
        <v>124</v>
      </c>
      <c r="AJ127" s="8"/>
      <c r="AK127" s="5">
        <f t="shared" si="68"/>
        <v>4183</v>
      </c>
      <c r="AL127" s="6">
        <f t="shared" si="69"/>
        <v>4216</v>
      </c>
      <c r="AM127" s="7">
        <v>124</v>
      </c>
      <c r="AO127" s="5">
        <f t="shared" si="70"/>
        <v>4322</v>
      </c>
      <c r="AP127" s="6">
        <f t="shared" si="49"/>
        <v>4356</v>
      </c>
      <c r="AQ127" s="9">
        <v>123</v>
      </c>
      <c r="AR127" s="8"/>
      <c r="AS127" s="5">
        <f t="shared" si="71"/>
        <v>3704</v>
      </c>
      <c r="AT127" s="6">
        <f t="shared" si="50"/>
        <v>3734</v>
      </c>
      <c r="AU127" s="7">
        <v>123</v>
      </c>
      <c r="AV127" s="8"/>
      <c r="AW127" s="5">
        <f t="shared" si="72"/>
        <v>4113</v>
      </c>
      <c r="AX127" s="6">
        <f t="shared" si="51"/>
        <v>4146</v>
      </c>
      <c r="AY127" s="7">
        <v>123</v>
      </c>
      <c r="AZ127" s="8"/>
      <c r="BA127" s="5">
        <f t="shared" si="73"/>
        <v>3457</v>
      </c>
      <c r="BB127" s="6">
        <f t="shared" si="52"/>
        <v>3484</v>
      </c>
      <c r="BC127" s="7">
        <v>123</v>
      </c>
      <c r="BD127" s="8"/>
      <c r="BE127" s="5">
        <f t="shared" si="74"/>
        <v>3712</v>
      </c>
      <c r="BF127" s="6">
        <f t="shared" si="53"/>
        <v>3741</v>
      </c>
      <c r="BG127" s="7">
        <v>123</v>
      </c>
      <c r="BI127" s="30">
        <f t="shared" si="75"/>
        <v>4367</v>
      </c>
      <c r="BJ127" s="31">
        <f t="shared" si="54"/>
        <v>4401</v>
      </c>
      <c r="BK127" s="32">
        <v>124</v>
      </c>
      <c r="BL127" s="33">
        <v>10</v>
      </c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30">
        <f t="shared" si="76"/>
        <v>3496</v>
      </c>
      <c r="BZ127" s="31">
        <f t="shared" si="55"/>
        <v>3523</v>
      </c>
      <c r="CA127" s="32">
        <v>124</v>
      </c>
      <c r="CB127" s="33">
        <v>10</v>
      </c>
      <c r="CC127" s="8"/>
      <c r="CD127" s="30">
        <f t="shared" si="77"/>
        <v>3752</v>
      </c>
      <c r="CE127" s="31">
        <f t="shared" si="56"/>
        <v>3781</v>
      </c>
      <c r="CF127" s="32">
        <v>124</v>
      </c>
      <c r="CG127" s="33">
        <v>10</v>
      </c>
    </row>
    <row r="128" spans="1:85" x14ac:dyDescent="0.3">
      <c r="A128" s="5">
        <f t="shared" si="57"/>
        <v>3969</v>
      </c>
      <c r="B128" s="6">
        <f t="shared" si="42"/>
        <v>4000</v>
      </c>
      <c r="C128" s="9">
        <v>125</v>
      </c>
      <c r="D128" s="8"/>
      <c r="E128" s="5">
        <f t="shared" si="58"/>
        <v>2977</v>
      </c>
      <c r="F128" s="6">
        <f t="shared" si="43"/>
        <v>3000</v>
      </c>
      <c r="G128" s="7">
        <v>125</v>
      </c>
      <c r="H128" s="8"/>
      <c r="I128" s="5">
        <f t="shared" si="59"/>
        <v>3659</v>
      </c>
      <c r="J128" s="6">
        <f t="shared" si="45"/>
        <v>3688</v>
      </c>
      <c r="K128" s="7">
        <v>125</v>
      </c>
      <c r="L128" s="8"/>
      <c r="M128" s="5">
        <f t="shared" si="60"/>
        <v>3659</v>
      </c>
      <c r="N128" s="6">
        <f t="shared" si="44"/>
        <v>3687.5</v>
      </c>
      <c r="O128" s="7">
        <v>125</v>
      </c>
      <c r="P128" s="8"/>
      <c r="Q128" s="5">
        <f t="shared" si="61"/>
        <v>3969</v>
      </c>
      <c r="R128" s="6">
        <f t="shared" si="46"/>
        <v>4000</v>
      </c>
      <c r="S128" s="7">
        <v>125</v>
      </c>
      <c r="U128" s="5">
        <f t="shared" si="62"/>
        <v>4837</v>
      </c>
      <c r="V128" s="6">
        <f t="shared" si="63"/>
        <v>4875</v>
      </c>
      <c r="W128" s="9">
        <v>125</v>
      </c>
      <c r="X128" s="8"/>
      <c r="Y128" s="5">
        <f t="shared" si="64"/>
        <v>3783</v>
      </c>
      <c r="Z128" s="6">
        <f t="shared" si="47"/>
        <v>3813</v>
      </c>
      <c r="AA128" s="7">
        <v>125</v>
      </c>
      <c r="AB128" s="8"/>
      <c r="AC128" s="5">
        <f t="shared" si="65"/>
        <v>4465</v>
      </c>
      <c r="AD128" s="6">
        <f t="shared" si="66"/>
        <v>4500</v>
      </c>
      <c r="AE128" s="7">
        <v>125</v>
      </c>
      <c r="AF128" s="8"/>
      <c r="AG128" s="5">
        <f t="shared" si="67"/>
        <v>3783</v>
      </c>
      <c r="AH128" s="6">
        <f t="shared" si="48"/>
        <v>3813</v>
      </c>
      <c r="AI128" s="7">
        <v>125</v>
      </c>
      <c r="AJ128" s="8"/>
      <c r="AK128" s="5">
        <f t="shared" si="68"/>
        <v>4217</v>
      </c>
      <c r="AL128" s="6">
        <f t="shared" si="69"/>
        <v>4250</v>
      </c>
      <c r="AM128" s="7">
        <v>125</v>
      </c>
      <c r="AO128" s="5">
        <f t="shared" si="70"/>
        <v>4357</v>
      </c>
      <c r="AP128" s="6">
        <f t="shared" si="49"/>
        <v>4392</v>
      </c>
      <c r="AQ128" s="9">
        <v>124</v>
      </c>
      <c r="AR128" s="8"/>
      <c r="AS128" s="5">
        <f t="shared" si="71"/>
        <v>3735</v>
      </c>
      <c r="AT128" s="6">
        <f t="shared" si="50"/>
        <v>3764</v>
      </c>
      <c r="AU128" s="7">
        <v>124</v>
      </c>
      <c r="AV128" s="8"/>
      <c r="AW128" s="5">
        <f t="shared" si="72"/>
        <v>4147</v>
      </c>
      <c r="AX128" s="6">
        <f t="shared" si="51"/>
        <v>4180</v>
      </c>
      <c r="AY128" s="7">
        <v>124</v>
      </c>
      <c r="AZ128" s="8"/>
      <c r="BA128" s="5">
        <f t="shared" si="73"/>
        <v>3485</v>
      </c>
      <c r="BB128" s="6">
        <f t="shared" si="52"/>
        <v>3512</v>
      </c>
      <c r="BC128" s="7">
        <v>124</v>
      </c>
      <c r="BD128" s="8"/>
      <c r="BE128" s="5">
        <f t="shared" si="74"/>
        <v>3742</v>
      </c>
      <c r="BF128" s="6">
        <f t="shared" si="53"/>
        <v>3772</v>
      </c>
      <c r="BG128" s="7">
        <v>124</v>
      </c>
      <c r="BI128" s="30">
        <f t="shared" si="75"/>
        <v>4402</v>
      </c>
      <c r="BJ128" s="31">
        <f t="shared" si="54"/>
        <v>4437</v>
      </c>
      <c r="BK128" s="32">
        <v>125</v>
      </c>
      <c r="BL128" s="33">
        <v>10</v>
      </c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30">
        <f t="shared" si="76"/>
        <v>3524</v>
      </c>
      <c r="BZ128" s="31">
        <f t="shared" si="55"/>
        <v>3551</v>
      </c>
      <c r="CA128" s="32">
        <v>125</v>
      </c>
      <c r="CB128" s="33">
        <v>10</v>
      </c>
      <c r="CC128" s="8"/>
      <c r="CD128" s="30">
        <f t="shared" si="77"/>
        <v>3782</v>
      </c>
      <c r="CE128" s="31">
        <f t="shared" si="56"/>
        <v>3812</v>
      </c>
      <c r="CF128" s="32">
        <v>125</v>
      </c>
      <c r="CG128" s="33">
        <v>10</v>
      </c>
    </row>
    <row r="129" spans="1:85" x14ac:dyDescent="0.3">
      <c r="A129" s="5">
        <f t="shared" si="57"/>
        <v>4001</v>
      </c>
      <c r="B129" s="6">
        <f t="shared" si="42"/>
        <v>4032</v>
      </c>
      <c r="C129" s="9">
        <v>126</v>
      </c>
      <c r="D129" s="8"/>
      <c r="E129" s="5">
        <f t="shared" si="58"/>
        <v>3001</v>
      </c>
      <c r="F129" s="6">
        <f t="shared" si="43"/>
        <v>3024</v>
      </c>
      <c r="G129" s="7">
        <v>126</v>
      </c>
      <c r="H129" s="8"/>
      <c r="I129" s="5">
        <f t="shared" si="59"/>
        <v>3689</v>
      </c>
      <c r="J129" s="6">
        <f t="shared" si="45"/>
        <v>3717</v>
      </c>
      <c r="K129" s="7">
        <v>126</v>
      </c>
      <c r="L129" s="8"/>
      <c r="M129" s="5">
        <f t="shared" si="60"/>
        <v>3688.5</v>
      </c>
      <c r="N129" s="6">
        <f t="shared" si="44"/>
        <v>3717</v>
      </c>
      <c r="O129" s="7">
        <v>126</v>
      </c>
      <c r="P129" s="8"/>
      <c r="Q129" s="5">
        <f t="shared" si="61"/>
        <v>4001</v>
      </c>
      <c r="R129" s="6">
        <f t="shared" si="46"/>
        <v>4032</v>
      </c>
      <c r="S129" s="7">
        <v>126</v>
      </c>
      <c r="U129" s="5">
        <f t="shared" si="62"/>
        <v>4876</v>
      </c>
      <c r="V129" s="6">
        <f t="shared" si="63"/>
        <v>4914</v>
      </c>
      <c r="W129" s="9">
        <v>126</v>
      </c>
      <c r="X129" s="8"/>
      <c r="Y129" s="5">
        <f t="shared" si="64"/>
        <v>3814</v>
      </c>
      <c r="Z129" s="6">
        <f t="shared" si="47"/>
        <v>3843</v>
      </c>
      <c r="AA129" s="7">
        <v>126</v>
      </c>
      <c r="AB129" s="8"/>
      <c r="AC129" s="5">
        <f t="shared" si="65"/>
        <v>4501</v>
      </c>
      <c r="AD129" s="6">
        <f t="shared" si="66"/>
        <v>4536</v>
      </c>
      <c r="AE129" s="7">
        <v>126</v>
      </c>
      <c r="AF129" s="8"/>
      <c r="AG129" s="5">
        <f t="shared" si="67"/>
        <v>3814</v>
      </c>
      <c r="AH129" s="6">
        <f t="shared" si="48"/>
        <v>3843</v>
      </c>
      <c r="AI129" s="7">
        <v>126</v>
      </c>
      <c r="AJ129" s="8"/>
      <c r="AK129" s="5">
        <f t="shared" si="68"/>
        <v>4251</v>
      </c>
      <c r="AL129" s="6">
        <f t="shared" si="69"/>
        <v>4284</v>
      </c>
      <c r="AM129" s="7">
        <v>126</v>
      </c>
      <c r="AO129" s="5">
        <f t="shared" si="70"/>
        <v>4393</v>
      </c>
      <c r="AP129" s="6">
        <f t="shared" si="49"/>
        <v>4427</v>
      </c>
      <c r="AQ129" s="9">
        <v>125</v>
      </c>
      <c r="AR129" s="8"/>
      <c r="AS129" s="5">
        <f t="shared" si="71"/>
        <v>3765</v>
      </c>
      <c r="AT129" s="6">
        <f t="shared" si="50"/>
        <v>3795</v>
      </c>
      <c r="AU129" s="7">
        <v>125</v>
      </c>
      <c r="AV129" s="8"/>
      <c r="AW129" s="5">
        <f t="shared" si="72"/>
        <v>4181</v>
      </c>
      <c r="AX129" s="6">
        <f t="shared" si="51"/>
        <v>4213</v>
      </c>
      <c r="AY129" s="7">
        <v>125</v>
      </c>
      <c r="AZ129" s="8"/>
      <c r="BA129" s="5">
        <f t="shared" si="73"/>
        <v>3513</v>
      </c>
      <c r="BB129" s="6">
        <f t="shared" si="52"/>
        <v>3541</v>
      </c>
      <c r="BC129" s="7">
        <v>125</v>
      </c>
      <c r="BD129" s="8"/>
      <c r="BE129" s="5">
        <f t="shared" si="74"/>
        <v>3773</v>
      </c>
      <c r="BF129" s="6">
        <f t="shared" si="53"/>
        <v>3802</v>
      </c>
      <c r="BG129" s="7">
        <v>125</v>
      </c>
      <c r="BI129" s="30">
        <f t="shared" si="75"/>
        <v>4438</v>
      </c>
      <c r="BJ129" s="31">
        <f t="shared" si="54"/>
        <v>4472</v>
      </c>
      <c r="BK129" s="32">
        <v>126</v>
      </c>
      <c r="BL129" s="33">
        <v>10</v>
      </c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30">
        <f t="shared" si="76"/>
        <v>3552</v>
      </c>
      <c r="BZ129" s="31">
        <f t="shared" si="55"/>
        <v>3580</v>
      </c>
      <c r="CA129" s="32">
        <v>126</v>
      </c>
      <c r="CB129" s="33">
        <v>10</v>
      </c>
      <c r="CC129" s="8"/>
      <c r="CD129" s="30">
        <f t="shared" si="77"/>
        <v>3813</v>
      </c>
      <c r="CE129" s="31">
        <f t="shared" si="56"/>
        <v>3842</v>
      </c>
      <c r="CF129" s="32">
        <v>126</v>
      </c>
      <c r="CG129" s="33">
        <v>10</v>
      </c>
    </row>
    <row r="130" spans="1:85" x14ac:dyDescent="0.3">
      <c r="A130" s="5">
        <f t="shared" si="57"/>
        <v>4033</v>
      </c>
      <c r="B130" s="6">
        <f t="shared" si="42"/>
        <v>4064</v>
      </c>
      <c r="C130" s="9">
        <v>127</v>
      </c>
      <c r="D130" s="8"/>
      <c r="E130" s="5">
        <f t="shared" si="58"/>
        <v>3025</v>
      </c>
      <c r="F130" s="6">
        <f t="shared" si="43"/>
        <v>3048</v>
      </c>
      <c r="G130" s="7">
        <v>127</v>
      </c>
      <c r="H130" s="8"/>
      <c r="I130" s="5">
        <f t="shared" si="59"/>
        <v>3718</v>
      </c>
      <c r="J130" s="6">
        <f t="shared" si="45"/>
        <v>3747</v>
      </c>
      <c r="K130" s="7">
        <v>127</v>
      </c>
      <c r="L130" s="8"/>
      <c r="M130" s="5">
        <f t="shared" si="60"/>
        <v>3718</v>
      </c>
      <c r="N130" s="6">
        <f t="shared" si="44"/>
        <v>3746.5</v>
      </c>
      <c r="O130" s="7">
        <v>127</v>
      </c>
      <c r="P130" s="8"/>
      <c r="Q130" s="5">
        <f t="shared" si="61"/>
        <v>4033</v>
      </c>
      <c r="R130" s="6">
        <f t="shared" si="46"/>
        <v>4064</v>
      </c>
      <c r="S130" s="7">
        <v>127</v>
      </c>
      <c r="U130" s="5">
        <f t="shared" si="62"/>
        <v>4915</v>
      </c>
      <c r="V130" s="6">
        <f t="shared" si="63"/>
        <v>4953</v>
      </c>
      <c r="W130" s="9">
        <v>127</v>
      </c>
      <c r="X130" s="8"/>
      <c r="Y130" s="5">
        <f t="shared" si="64"/>
        <v>3844</v>
      </c>
      <c r="Z130" s="6">
        <f t="shared" si="47"/>
        <v>3874</v>
      </c>
      <c r="AA130" s="7">
        <v>127</v>
      </c>
      <c r="AB130" s="8"/>
      <c r="AC130" s="5">
        <f t="shared" si="65"/>
        <v>4537</v>
      </c>
      <c r="AD130" s="6">
        <f t="shared" si="66"/>
        <v>4572</v>
      </c>
      <c r="AE130" s="7">
        <v>127</v>
      </c>
      <c r="AF130" s="8"/>
      <c r="AG130" s="5">
        <f t="shared" si="67"/>
        <v>3844</v>
      </c>
      <c r="AH130" s="6">
        <f t="shared" si="48"/>
        <v>3874</v>
      </c>
      <c r="AI130" s="7">
        <v>127</v>
      </c>
      <c r="AJ130" s="8"/>
      <c r="AK130" s="5">
        <f t="shared" si="68"/>
        <v>4285</v>
      </c>
      <c r="AL130" s="6">
        <f t="shared" si="69"/>
        <v>4318</v>
      </c>
      <c r="AM130" s="7">
        <v>127</v>
      </c>
      <c r="AO130" s="5">
        <f t="shared" si="70"/>
        <v>4428</v>
      </c>
      <c r="AP130" s="6">
        <f t="shared" si="49"/>
        <v>4462</v>
      </c>
      <c r="AQ130" s="9">
        <v>126</v>
      </c>
      <c r="AR130" s="8"/>
      <c r="AS130" s="5">
        <f t="shared" si="71"/>
        <v>3796</v>
      </c>
      <c r="AT130" s="6">
        <f t="shared" si="50"/>
        <v>3825</v>
      </c>
      <c r="AU130" s="7">
        <v>126</v>
      </c>
      <c r="AV130" s="8"/>
      <c r="AW130" s="5">
        <f t="shared" si="72"/>
        <v>4214</v>
      </c>
      <c r="AX130" s="6">
        <f t="shared" si="51"/>
        <v>4247</v>
      </c>
      <c r="AY130" s="7">
        <v>126</v>
      </c>
      <c r="AZ130" s="8"/>
      <c r="BA130" s="5">
        <f t="shared" si="73"/>
        <v>3542</v>
      </c>
      <c r="BB130" s="6">
        <f t="shared" si="52"/>
        <v>3569</v>
      </c>
      <c r="BC130" s="7">
        <v>126</v>
      </c>
      <c r="BD130" s="8"/>
      <c r="BE130" s="5">
        <f t="shared" si="74"/>
        <v>3803</v>
      </c>
      <c r="BF130" s="6">
        <f t="shared" si="53"/>
        <v>3832</v>
      </c>
      <c r="BG130" s="7">
        <v>126</v>
      </c>
      <c r="BI130" s="30">
        <f t="shared" si="75"/>
        <v>4473</v>
      </c>
      <c r="BJ130" s="31">
        <f t="shared" si="54"/>
        <v>4507</v>
      </c>
      <c r="BK130" s="32">
        <v>127</v>
      </c>
      <c r="BL130" s="33">
        <v>10</v>
      </c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30">
        <f t="shared" si="76"/>
        <v>3581</v>
      </c>
      <c r="BZ130" s="31">
        <f t="shared" si="55"/>
        <v>3608</v>
      </c>
      <c r="CA130" s="32">
        <v>127</v>
      </c>
      <c r="CB130" s="33">
        <v>10</v>
      </c>
      <c r="CC130" s="8"/>
      <c r="CD130" s="30">
        <f t="shared" si="77"/>
        <v>3843</v>
      </c>
      <c r="CE130" s="31">
        <f t="shared" si="56"/>
        <v>3872</v>
      </c>
      <c r="CF130" s="32">
        <v>127</v>
      </c>
      <c r="CG130" s="33">
        <v>10</v>
      </c>
    </row>
    <row r="131" spans="1:85" x14ac:dyDescent="0.3">
      <c r="A131" s="5">
        <f t="shared" si="57"/>
        <v>4065</v>
      </c>
      <c r="B131" s="6">
        <f t="shared" si="42"/>
        <v>4096</v>
      </c>
      <c r="C131" s="9">
        <v>128</v>
      </c>
      <c r="D131" s="8"/>
      <c r="E131" s="5">
        <f t="shared" si="58"/>
        <v>3049</v>
      </c>
      <c r="F131" s="6">
        <f t="shared" si="43"/>
        <v>3072</v>
      </c>
      <c r="G131" s="7">
        <v>128</v>
      </c>
      <c r="H131" s="8"/>
      <c r="I131" s="5">
        <f t="shared" si="59"/>
        <v>3748</v>
      </c>
      <c r="J131" s="6">
        <f t="shared" si="45"/>
        <v>3776</v>
      </c>
      <c r="K131" s="7">
        <v>128</v>
      </c>
      <c r="L131" s="8"/>
      <c r="M131" s="5">
        <f t="shared" si="60"/>
        <v>3747.5</v>
      </c>
      <c r="N131" s="6">
        <f t="shared" si="44"/>
        <v>3776</v>
      </c>
      <c r="O131" s="7">
        <v>128</v>
      </c>
      <c r="P131" s="8"/>
      <c r="Q131" s="5">
        <f t="shared" si="61"/>
        <v>4065</v>
      </c>
      <c r="R131" s="6">
        <f t="shared" si="46"/>
        <v>4096</v>
      </c>
      <c r="S131" s="7">
        <v>128</v>
      </c>
      <c r="U131" s="5">
        <f t="shared" si="62"/>
        <v>4954</v>
      </c>
      <c r="V131" s="6">
        <f t="shared" si="63"/>
        <v>4992</v>
      </c>
      <c r="W131" s="9">
        <v>128</v>
      </c>
      <c r="X131" s="8"/>
      <c r="Y131" s="5">
        <f t="shared" si="64"/>
        <v>3875</v>
      </c>
      <c r="Z131" s="6">
        <f t="shared" si="47"/>
        <v>3904</v>
      </c>
      <c r="AA131" s="7">
        <v>128</v>
      </c>
      <c r="AB131" s="8"/>
      <c r="AC131" s="5">
        <f t="shared" si="65"/>
        <v>4573</v>
      </c>
      <c r="AD131" s="6">
        <f t="shared" si="66"/>
        <v>4608</v>
      </c>
      <c r="AE131" s="7">
        <v>128</v>
      </c>
      <c r="AF131" s="8"/>
      <c r="AG131" s="5">
        <f t="shared" si="67"/>
        <v>3875</v>
      </c>
      <c r="AH131" s="6">
        <f t="shared" si="48"/>
        <v>3904</v>
      </c>
      <c r="AI131" s="7">
        <v>128</v>
      </c>
      <c r="AJ131" s="8"/>
      <c r="AK131" s="5">
        <f t="shared" si="68"/>
        <v>4319</v>
      </c>
      <c r="AL131" s="6">
        <f t="shared" si="69"/>
        <v>4352</v>
      </c>
      <c r="AM131" s="7">
        <v>128</v>
      </c>
      <c r="AO131" s="5">
        <f t="shared" si="70"/>
        <v>4463</v>
      </c>
      <c r="AP131" s="6">
        <f t="shared" si="49"/>
        <v>4498</v>
      </c>
      <c r="AQ131" s="9">
        <v>127</v>
      </c>
      <c r="AR131" s="8"/>
      <c r="AS131" s="5">
        <f t="shared" si="71"/>
        <v>3826</v>
      </c>
      <c r="AT131" s="6">
        <f t="shared" si="50"/>
        <v>3855</v>
      </c>
      <c r="AU131" s="7">
        <v>127</v>
      </c>
      <c r="AV131" s="8"/>
      <c r="AW131" s="5">
        <f t="shared" si="72"/>
        <v>4248</v>
      </c>
      <c r="AX131" s="6">
        <f t="shared" si="51"/>
        <v>4281</v>
      </c>
      <c r="AY131" s="7">
        <v>127</v>
      </c>
      <c r="AZ131" s="8"/>
      <c r="BA131" s="5">
        <f t="shared" si="73"/>
        <v>3570</v>
      </c>
      <c r="BB131" s="6">
        <f t="shared" si="52"/>
        <v>3597</v>
      </c>
      <c r="BC131" s="7">
        <v>127</v>
      </c>
      <c r="BD131" s="8"/>
      <c r="BE131" s="5">
        <f t="shared" si="74"/>
        <v>3833</v>
      </c>
      <c r="BF131" s="6">
        <f t="shared" si="53"/>
        <v>3863</v>
      </c>
      <c r="BG131" s="7">
        <v>127</v>
      </c>
      <c r="BI131" s="30">
        <f t="shared" si="75"/>
        <v>4508</v>
      </c>
      <c r="BJ131" s="31">
        <f t="shared" si="54"/>
        <v>4543</v>
      </c>
      <c r="BK131" s="32">
        <v>128</v>
      </c>
      <c r="BL131" s="33">
        <v>10</v>
      </c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30">
        <f t="shared" si="76"/>
        <v>3609</v>
      </c>
      <c r="BZ131" s="31">
        <f t="shared" si="55"/>
        <v>3636</v>
      </c>
      <c r="CA131" s="32">
        <v>128</v>
      </c>
      <c r="CB131" s="33">
        <v>10</v>
      </c>
      <c r="CC131" s="8"/>
      <c r="CD131" s="30">
        <f t="shared" si="77"/>
        <v>3873</v>
      </c>
      <c r="CE131" s="31">
        <f t="shared" si="56"/>
        <v>3903</v>
      </c>
      <c r="CF131" s="32">
        <v>128</v>
      </c>
      <c r="CG131" s="33">
        <v>10</v>
      </c>
    </row>
    <row r="132" spans="1:85" x14ac:dyDescent="0.3">
      <c r="A132" s="5">
        <f t="shared" si="57"/>
        <v>4097</v>
      </c>
      <c r="B132" s="6">
        <f t="shared" ref="B132:B133" si="78">C132*C$2</f>
        <v>4128</v>
      </c>
      <c r="C132" s="9">
        <v>129</v>
      </c>
      <c r="D132" s="8"/>
      <c r="E132" s="5">
        <f t="shared" si="58"/>
        <v>3073</v>
      </c>
      <c r="F132" s="6">
        <f t="shared" ref="F132:F133" si="79">G132*G$2</f>
        <v>3096</v>
      </c>
      <c r="G132" s="7">
        <v>129</v>
      </c>
      <c r="H132" s="8"/>
      <c r="I132" s="5">
        <f t="shared" si="59"/>
        <v>3777</v>
      </c>
      <c r="J132" s="6">
        <f t="shared" si="45"/>
        <v>3806</v>
      </c>
      <c r="K132" s="7">
        <v>129</v>
      </c>
      <c r="L132" s="8"/>
      <c r="M132" s="5">
        <f t="shared" si="60"/>
        <v>3777</v>
      </c>
      <c r="N132" s="6">
        <f t="shared" ref="N132:N133" si="80">O132*O$2</f>
        <v>3805.5</v>
      </c>
      <c r="O132" s="7">
        <v>129</v>
      </c>
      <c r="P132" s="8"/>
      <c r="Q132" s="5">
        <f t="shared" si="61"/>
        <v>4097</v>
      </c>
      <c r="R132" s="6">
        <f t="shared" si="46"/>
        <v>4128</v>
      </c>
      <c r="S132" s="7">
        <v>129</v>
      </c>
      <c r="U132" s="5">
        <f t="shared" si="62"/>
        <v>4993</v>
      </c>
      <c r="V132" s="6">
        <f t="shared" si="63"/>
        <v>5031</v>
      </c>
      <c r="W132" s="9">
        <v>129</v>
      </c>
      <c r="X132" s="8"/>
      <c r="Y132" s="5">
        <f t="shared" si="64"/>
        <v>3905</v>
      </c>
      <c r="Z132" s="6">
        <f t="shared" si="47"/>
        <v>3935</v>
      </c>
      <c r="AA132" s="7">
        <v>129</v>
      </c>
      <c r="AB132" s="8"/>
      <c r="AC132" s="5">
        <f t="shared" si="65"/>
        <v>4609</v>
      </c>
      <c r="AD132" s="6">
        <f t="shared" si="66"/>
        <v>4644</v>
      </c>
      <c r="AE132" s="7">
        <v>129</v>
      </c>
      <c r="AF132" s="8"/>
      <c r="AG132" s="5">
        <f t="shared" si="67"/>
        <v>3905</v>
      </c>
      <c r="AH132" s="6">
        <f t="shared" si="48"/>
        <v>3935</v>
      </c>
      <c r="AI132" s="7">
        <v>129</v>
      </c>
      <c r="AJ132" s="8"/>
      <c r="AK132" s="5">
        <f t="shared" si="68"/>
        <v>4353</v>
      </c>
      <c r="AL132" s="6">
        <f t="shared" si="69"/>
        <v>4386</v>
      </c>
      <c r="AM132" s="7">
        <v>129</v>
      </c>
      <c r="AO132" s="5">
        <f t="shared" si="70"/>
        <v>4499</v>
      </c>
      <c r="AP132" s="6">
        <f t="shared" si="49"/>
        <v>4533</v>
      </c>
      <c r="AQ132" s="9">
        <v>128</v>
      </c>
      <c r="AR132" s="8"/>
      <c r="AS132" s="5">
        <f t="shared" si="71"/>
        <v>3856</v>
      </c>
      <c r="AT132" s="6">
        <f t="shared" si="50"/>
        <v>3886</v>
      </c>
      <c r="AU132" s="7">
        <v>128</v>
      </c>
      <c r="AV132" s="8"/>
      <c r="AW132" s="5">
        <f t="shared" si="72"/>
        <v>4282</v>
      </c>
      <c r="AX132" s="6">
        <f t="shared" si="51"/>
        <v>4314</v>
      </c>
      <c r="AY132" s="7">
        <v>128</v>
      </c>
      <c r="AZ132" s="8"/>
      <c r="BA132" s="5">
        <f t="shared" si="73"/>
        <v>3598</v>
      </c>
      <c r="BB132" s="6">
        <f t="shared" si="52"/>
        <v>3626</v>
      </c>
      <c r="BC132" s="7">
        <v>128</v>
      </c>
      <c r="BD132" s="8"/>
      <c r="BE132" s="5">
        <f t="shared" si="74"/>
        <v>3864</v>
      </c>
      <c r="BF132" s="6">
        <f t="shared" si="53"/>
        <v>3893</v>
      </c>
      <c r="BG132" s="7">
        <v>128</v>
      </c>
      <c r="BI132" s="30">
        <f t="shared" si="75"/>
        <v>4544</v>
      </c>
      <c r="BJ132" s="31">
        <f t="shared" si="54"/>
        <v>4578</v>
      </c>
      <c r="BK132" s="32">
        <v>129</v>
      </c>
      <c r="BL132" s="33">
        <v>10</v>
      </c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30">
        <f t="shared" si="76"/>
        <v>3637</v>
      </c>
      <c r="BZ132" s="31">
        <f t="shared" si="55"/>
        <v>3665</v>
      </c>
      <c r="CA132" s="32">
        <v>129</v>
      </c>
      <c r="CB132" s="33">
        <v>10</v>
      </c>
      <c r="CC132" s="8"/>
      <c r="CD132" s="30">
        <f t="shared" si="77"/>
        <v>3904</v>
      </c>
      <c r="CE132" s="31">
        <f t="shared" si="56"/>
        <v>3933</v>
      </c>
      <c r="CF132" s="32">
        <v>129</v>
      </c>
      <c r="CG132" s="33">
        <v>10</v>
      </c>
    </row>
    <row r="133" spans="1:85" x14ac:dyDescent="0.3">
      <c r="A133" s="5">
        <f t="shared" si="57"/>
        <v>4129</v>
      </c>
      <c r="B133" s="6">
        <f t="shared" si="78"/>
        <v>4160</v>
      </c>
      <c r="C133" s="9">
        <v>130</v>
      </c>
      <c r="D133" s="8"/>
      <c r="E133" s="5">
        <f t="shared" si="58"/>
        <v>3097</v>
      </c>
      <c r="F133" s="6">
        <f t="shared" si="79"/>
        <v>3120</v>
      </c>
      <c r="G133" s="7">
        <v>130</v>
      </c>
      <c r="H133" s="8"/>
      <c r="I133" s="5">
        <f t="shared" si="59"/>
        <v>3807</v>
      </c>
      <c r="J133" s="6">
        <f t="shared" ref="J133" si="81">ROUND(K133*K$2,0)</f>
        <v>3835</v>
      </c>
      <c r="K133" s="7">
        <v>130</v>
      </c>
      <c r="L133" s="8"/>
      <c r="M133" s="5">
        <f t="shared" si="60"/>
        <v>3806.5</v>
      </c>
      <c r="N133" s="6">
        <f t="shared" si="80"/>
        <v>3835</v>
      </c>
      <c r="O133" s="7">
        <v>130</v>
      </c>
      <c r="P133" s="8"/>
      <c r="Q133" s="5">
        <f t="shared" si="61"/>
        <v>4129</v>
      </c>
      <c r="R133" s="6">
        <f t="shared" ref="R133" si="82">ROUND(S133*S$2,0)</f>
        <v>4160</v>
      </c>
      <c r="S133" s="7">
        <v>130</v>
      </c>
      <c r="U133" s="5">
        <f t="shared" si="62"/>
        <v>5032</v>
      </c>
      <c r="V133" s="6">
        <f t="shared" si="63"/>
        <v>5070</v>
      </c>
      <c r="W133" s="9">
        <v>130</v>
      </c>
      <c r="X133" s="8"/>
      <c r="Y133" s="5">
        <f t="shared" si="64"/>
        <v>3936</v>
      </c>
      <c r="Z133" s="6">
        <f t="shared" ref="Z133:Z134" si="83">ROUND(AA$2*AA133,0)</f>
        <v>3965</v>
      </c>
      <c r="AA133" s="7">
        <v>130</v>
      </c>
      <c r="AB133" s="8"/>
      <c r="AC133" s="5">
        <f t="shared" si="65"/>
        <v>4645</v>
      </c>
      <c r="AD133" s="6">
        <f t="shared" si="66"/>
        <v>4680</v>
      </c>
      <c r="AE133" s="7">
        <v>130</v>
      </c>
      <c r="AF133" s="8"/>
      <c r="AG133" s="5">
        <f t="shared" si="67"/>
        <v>3936</v>
      </c>
      <c r="AH133" s="6">
        <f t="shared" ref="AH133:AH134" si="84">ROUND(AI$2*AI133,0)</f>
        <v>3965</v>
      </c>
      <c r="AI133" s="7">
        <v>130</v>
      </c>
      <c r="AJ133" s="8"/>
      <c r="AK133" s="5">
        <f t="shared" si="68"/>
        <v>4387</v>
      </c>
      <c r="AL133" s="6">
        <f t="shared" si="69"/>
        <v>4420</v>
      </c>
      <c r="AM133" s="7">
        <v>130</v>
      </c>
      <c r="AO133" s="5">
        <f t="shared" si="70"/>
        <v>4534</v>
      </c>
      <c r="AP133" s="6">
        <f t="shared" ref="AP133:AP144" si="85">ROUNDDOWN(AQ$3*AQ133,0)</f>
        <v>4569</v>
      </c>
      <c r="AQ133" s="9">
        <v>129</v>
      </c>
      <c r="AR133" s="8"/>
      <c r="AS133" s="5">
        <f t="shared" si="71"/>
        <v>3887</v>
      </c>
      <c r="AT133" s="6">
        <f t="shared" ref="AT133:AT144" si="86">ROUNDDOWN(AU$3*AU133,0)</f>
        <v>3916</v>
      </c>
      <c r="AU133" s="7">
        <v>129</v>
      </c>
      <c r="AV133" s="8"/>
      <c r="AW133" s="5">
        <f t="shared" si="72"/>
        <v>4315</v>
      </c>
      <c r="AX133" s="6">
        <f t="shared" ref="AX133:AX144" si="87">ROUNDDOWN(AY$3*AY133,0)</f>
        <v>4348</v>
      </c>
      <c r="AY133" s="7">
        <v>129</v>
      </c>
      <c r="AZ133" s="8"/>
      <c r="BA133" s="5">
        <f t="shared" si="73"/>
        <v>3627</v>
      </c>
      <c r="BB133" s="6">
        <f t="shared" ref="BB133:BB144" si="88">ROUNDDOWN(BC$3*BC133,0)</f>
        <v>3654</v>
      </c>
      <c r="BC133" s="7">
        <v>129</v>
      </c>
      <c r="BD133" s="8"/>
      <c r="BE133" s="5">
        <f t="shared" si="74"/>
        <v>3894</v>
      </c>
      <c r="BF133" s="6">
        <f t="shared" ref="BF133:BF144" si="89">ROUNDDOWN(BG$3*BG133,0)</f>
        <v>3924</v>
      </c>
      <c r="BG133" s="7">
        <v>129</v>
      </c>
      <c r="BI133" s="30">
        <f t="shared" si="75"/>
        <v>4579</v>
      </c>
      <c r="BJ133" s="31">
        <f t="shared" ref="BJ133:BJ143" si="90">ROUNDDOWN(BK$2*BK133,0)+BL133</f>
        <v>4614</v>
      </c>
      <c r="BK133" s="32">
        <v>130</v>
      </c>
      <c r="BL133" s="33">
        <v>10</v>
      </c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30">
        <f t="shared" si="76"/>
        <v>3666</v>
      </c>
      <c r="BZ133" s="31">
        <f t="shared" ref="BZ133:BZ143" si="91">ROUNDDOWN(CA$2*CA133,0)+CB133</f>
        <v>3693</v>
      </c>
      <c r="CA133" s="32">
        <v>130</v>
      </c>
      <c r="CB133" s="33">
        <v>10</v>
      </c>
      <c r="CC133" s="8"/>
      <c r="CD133" s="30">
        <f t="shared" si="77"/>
        <v>3934</v>
      </c>
      <c r="CE133" s="31">
        <f t="shared" ref="CE133:CE143" si="92">ROUNDDOWN(CF$2*CF133,0)+CG133</f>
        <v>3964</v>
      </c>
      <c r="CF133" s="32">
        <v>130</v>
      </c>
      <c r="CG133" s="33">
        <v>10</v>
      </c>
    </row>
    <row r="134" spans="1:85" x14ac:dyDescent="0.3">
      <c r="U134" s="10">
        <f t="shared" ref="U134" si="93">V133+1</f>
        <v>5071</v>
      </c>
      <c r="V134" s="10">
        <f t="shared" ref="V134" si="94">W$2*W134</f>
        <v>5109</v>
      </c>
      <c r="W134" s="10">
        <v>131</v>
      </c>
      <c r="X134" s="10"/>
      <c r="Y134" s="10">
        <f t="shared" ref="Y134" si="95">Z133+1</f>
        <v>3966</v>
      </c>
      <c r="Z134" s="10">
        <f t="shared" si="83"/>
        <v>3996</v>
      </c>
      <c r="AA134" s="10">
        <v>131</v>
      </c>
      <c r="AB134" s="10"/>
      <c r="AC134" s="10">
        <f t="shared" ref="AC134" si="96">AD133+1</f>
        <v>4681</v>
      </c>
      <c r="AD134" s="10">
        <f t="shared" ref="AD134" si="97">AE$2*AE134</f>
        <v>4716</v>
      </c>
      <c r="AE134" s="10">
        <v>131</v>
      </c>
      <c r="AF134" s="10"/>
      <c r="AG134" s="10">
        <f t="shared" ref="AG134" si="98">AH133+1</f>
        <v>3966</v>
      </c>
      <c r="AH134" s="10">
        <f t="shared" si="84"/>
        <v>3996</v>
      </c>
      <c r="AI134" s="10">
        <v>131</v>
      </c>
      <c r="AJ134" s="10"/>
      <c r="AK134" s="10">
        <f t="shared" ref="AK134" si="99">AL133+1</f>
        <v>4421</v>
      </c>
      <c r="AL134" s="10">
        <f t="shared" ref="AL134" si="100">AM$2*AM134</f>
        <v>4454</v>
      </c>
      <c r="AM134" s="10">
        <v>131</v>
      </c>
      <c r="AO134" s="5">
        <f t="shared" ref="AO134:AO144" si="101">AP133+1</f>
        <v>4570</v>
      </c>
      <c r="AP134" s="6">
        <f t="shared" si="85"/>
        <v>4604</v>
      </c>
      <c r="AQ134" s="9">
        <v>130</v>
      </c>
      <c r="AR134" s="8"/>
      <c r="AS134" s="5">
        <f t="shared" ref="AS134:AS144" si="102">AT133+1</f>
        <v>3917</v>
      </c>
      <c r="AT134" s="6">
        <f t="shared" si="86"/>
        <v>3946</v>
      </c>
      <c r="AU134" s="7">
        <v>130</v>
      </c>
      <c r="AV134" s="8"/>
      <c r="AW134" s="5">
        <f t="shared" ref="AW134:AW144" si="103">AX133+1</f>
        <v>4349</v>
      </c>
      <c r="AX134" s="6">
        <f t="shared" si="87"/>
        <v>4382</v>
      </c>
      <c r="AY134" s="7">
        <v>130</v>
      </c>
      <c r="AZ134" s="8"/>
      <c r="BA134" s="5">
        <f t="shared" ref="BA134:BA144" si="104">BB133+1</f>
        <v>3655</v>
      </c>
      <c r="BB134" s="6">
        <f t="shared" si="88"/>
        <v>3682</v>
      </c>
      <c r="BC134" s="7">
        <v>130</v>
      </c>
      <c r="BD134" s="8"/>
      <c r="BE134" s="5">
        <f t="shared" ref="BE134:BE144" si="105">BF133+1</f>
        <v>3925</v>
      </c>
      <c r="BF134" s="6">
        <f t="shared" si="89"/>
        <v>3954</v>
      </c>
      <c r="BG134" s="7">
        <v>130</v>
      </c>
      <c r="BI134" s="30">
        <f t="shared" ref="BI134:BI143" si="106">BJ133+1</f>
        <v>4615</v>
      </c>
      <c r="BJ134" s="31">
        <f t="shared" si="90"/>
        <v>4649</v>
      </c>
      <c r="BK134" s="32">
        <v>131</v>
      </c>
      <c r="BL134" s="33">
        <v>10</v>
      </c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30">
        <f t="shared" ref="BY134:BY143" si="107">BZ133+1</f>
        <v>3694</v>
      </c>
      <c r="BZ134" s="31">
        <f t="shared" si="91"/>
        <v>3721</v>
      </c>
      <c r="CA134" s="32">
        <v>131</v>
      </c>
      <c r="CB134" s="33">
        <v>10</v>
      </c>
      <c r="CC134" s="8"/>
      <c r="CD134" s="30">
        <f t="shared" ref="CD134:CD143" si="108">CE133+1</f>
        <v>3965</v>
      </c>
      <c r="CE134" s="31">
        <f t="shared" si="92"/>
        <v>3994</v>
      </c>
      <c r="CF134" s="32">
        <v>131</v>
      </c>
      <c r="CG134" s="33">
        <v>10</v>
      </c>
    </row>
    <row r="135" spans="1:85" x14ac:dyDescent="0.3">
      <c r="AO135" s="5">
        <f t="shared" si="101"/>
        <v>4605</v>
      </c>
      <c r="AP135" s="6">
        <f t="shared" si="85"/>
        <v>4640</v>
      </c>
      <c r="AQ135" s="9">
        <v>131</v>
      </c>
      <c r="AR135" s="8"/>
      <c r="AS135" s="5">
        <f t="shared" si="102"/>
        <v>3947</v>
      </c>
      <c r="AT135" s="6">
        <f t="shared" si="86"/>
        <v>3977</v>
      </c>
      <c r="AU135" s="7">
        <v>131</v>
      </c>
      <c r="AV135" s="8"/>
      <c r="AW135" s="5">
        <f t="shared" si="103"/>
        <v>4383</v>
      </c>
      <c r="AX135" s="6">
        <f t="shared" si="87"/>
        <v>4416</v>
      </c>
      <c r="AY135" s="7">
        <v>131</v>
      </c>
      <c r="AZ135" s="8"/>
      <c r="BA135" s="5">
        <f t="shared" si="104"/>
        <v>3683</v>
      </c>
      <c r="BB135" s="6">
        <f t="shared" si="88"/>
        <v>3711</v>
      </c>
      <c r="BC135" s="7">
        <v>131</v>
      </c>
      <c r="BD135" s="8"/>
      <c r="BE135" s="5">
        <f t="shared" si="105"/>
        <v>3955</v>
      </c>
      <c r="BF135" s="6">
        <f t="shared" si="89"/>
        <v>3985</v>
      </c>
      <c r="BG135" s="7">
        <v>131</v>
      </c>
      <c r="BI135" s="30">
        <f t="shared" si="106"/>
        <v>4650</v>
      </c>
      <c r="BJ135" s="31">
        <f t="shared" si="90"/>
        <v>4685</v>
      </c>
      <c r="BK135" s="32">
        <v>132</v>
      </c>
      <c r="BL135" s="33">
        <v>10</v>
      </c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30">
        <f t="shared" si="107"/>
        <v>3722</v>
      </c>
      <c r="BZ135" s="31">
        <f t="shared" si="91"/>
        <v>3750</v>
      </c>
      <c r="CA135" s="32">
        <v>132</v>
      </c>
      <c r="CB135" s="33">
        <v>10</v>
      </c>
      <c r="CC135" s="8"/>
      <c r="CD135" s="30">
        <f t="shared" si="108"/>
        <v>3995</v>
      </c>
      <c r="CE135" s="31">
        <f t="shared" si="92"/>
        <v>4025</v>
      </c>
      <c r="CF135" s="32">
        <v>132</v>
      </c>
      <c r="CG135" s="33">
        <v>10</v>
      </c>
    </row>
    <row r="136" spans="1:85" x14ac:dyDescent="0.3">
      <c r="AO136" s="5">
        <f t="shared" si="101"/>
        <v>4641</v>
      </c>
      <c r="AP136" s="6">
        <f t="shared" si="85"/>
        <v>4675</v>
      </c>
      <c r="AQ136" s="9">
        <v>132</v>
      </c>
      <c r="AR136" s="8"/>
      <c r="AS136" s="5">
        <f t="shared" si="102"/>
        <v>3978</v>
      </c>
      <c r="AT136" s="6">
        <f t="shared" si="86"/>
        <v>4007</v>
      </c>
      <c r="AU136" s="7">
        <v>132</v>
      </c>
      <c r="AV136" s="8"/>
      <c r="AW136" s="5">
        <f t="shared" si="103"/>
        <v>4417</v>
      </c>
      <c r="AX136" s="6">
        <f t="shared" si="87"/>
        <v>4449</v>
      </c>
      <c r="AY136" s="7">
        <v>132</v>
      </c>
      <c r="AZ136" s="8"/>
      <c r="BA136" s="5">
        <f t="shared" si="104"/>
        <v>3712</v>
      </c>
      <c r="BB136" s="6">
        <f t="shared" si="88"/>
        <v>3739</v>
      </c>
      <c r="BC136" s="7">
        <v>132</v>
      </c>
      <c r="BD136" s="8"/>
      <c r="BE136" s="5">
        <f t="shared" si="105"/>
        <v>3986</v>
      </c>
      <c r="BF136" s="6">
        <f t="shared" si="89"/>
        <v>4015</v>
      </c>
      <c r="BG136" s="7">
        <v>132</v>
      </c>
      <c r="BI136" s="30">
        <f t="shared" si="106"/>
        <v>4686</v>
      </c>
      <c r="BJ136" s="31">
        <f t="shared" si="90"/>
        <v>4720</v>
      </c>
      <c r="BK136" s="32">
        <v>133</v>
      </c>
      <c r="BL136" s="33">
        <v>10</v>
      </c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30">
        <f t="shared" si="107"/>
        <v>3751</v>
      </c>
      <c r="BZ136" s="31">
        <f t="shared" si="91"/>
        <v>3778</v>
      </c>
      <c r="CA136" s="32">
        <v>133</v>
      </c>
      <c r="CB136" s="33">
        <v>10</v>
      </c>
      <c r="CC136" s="8"/>
      <c r="CD136" s="30">
        <f t="shared" si="108"/>
        <v>4026</v>
      </c>
      <c r="CE136" s="31">
        <f t="shared" si="92"/>
        <v>4055</v>
      </c>
      <c r="CF136" s="32">
        <v>133</v>
      </c>
      <c r="CG136" s="33">
        <v>10</v>
      </c>
    </row>
    <row r="137" spans="1:85" x14ac:dyDescent="0.3">
      <c r="AO137" s="5">
        <f t="shared" si="101"/>
        <v>4676</v>
      </c>
      <c r="AP137" s="6">
        <f t="shared" si="85"/>
        <v>4710</v>
      </c>
      <c r="AQ137" s="9">
        <v>133</v>
      </c>
      <c r="AR137" s="8"/>
      <c r="AS137" s="5">
        <f t="shared" si="102"/>
        <v>4008</v>
      </c>
      <c r="AT137" s="6">
        <f t="shared" si="86"/>
        <v>4037</v>
      </c>
      <c r="AU137" s="7">
        <v>133</v>
      </c>
      <c r="AV137" s="8"/>
      <c r="AW137" s="5">
        <f t="shared" si="103"/>
        <v>4450</v>
      </c>
      <c r="AX137" s="6">
        <f t="shared" si="87"/>
        <v>4483</v>
      </c>
      <c r="AY137" s="7">
        <v>133</v>
      </c>
      <c r="AZ137" s="8"/>
      <c r="BA137" s="5">
        <f t="shared" si="104"/>
        <v>3740</v>
      </c>
      <c r="BB137" s="6">
        <f t="shared" si="88"/>
        <v>3767</v>
      </c>
      <c r="BC137" s="7">
        <v>133</v>
      </c>
      <c r="BD137" s="8"/>
      <c r="BE137" s="5">
        <f t="shared" si="105"/>
        <v>4016</v>
      </c>
      <c r="BF137" s="6">
        <f t="shared" si="89"/>
        <v>4045</v>
      </c>
      <c r="BG137" s="7">
        <v>133</v>
      </c>
      <c r="BI137" s="30">
        <f t="shared" si="106"/>
        <v>4721</v>
      </c>
      <c r="BJ137" s="31">
        <f t="shared" si="90"/>
        <v>4755</v>
      </c>
      <c r="BK137" s="32">
        <v>134</v>
      </c>
      <c r="BL137" s="33">
        <v>10</v>
      </c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30">
        <f t="shared" si="107"/>
        <v>3779</v>
      </c>
      <c r="BZ137" s="31">
        <f t="shared" si="91"/>
        <v>3806</v>
      </c>
      <c r="CA137" s="32">
        <v>134</v>
      </c>
      <c r="CB137" s="33">
        <v>10</v>
      </c>
      <c r="CC137" s="8"/>
      <c r="CD137" s="30">
        <f t="shared" si="108"/>
        <v>4056</v>
      </c>
      <c r="CE137" s="31">
        <f t="shared" si="92"/>
        <v>4085</v>
      </c>
      <c r="CF137" s="32">
        <v>134</v>
      </c>
      <c r="CG137" s="33">
        <v>10</v>
      </c>
    </row>
    <row r="138" spans="1:85" x14ac:dyDescent="0.3">
      <c r="AO138" s="5">
        <f t="shared" si="101"/>
        <v>4711</v>
      </c>
      <c r="AP138" s="6">
        <f t="shared" si="85"/>
        <v>4746</v>
      </c>
      <c r="AQ138" s="9">
        <v>134</v>
      </c>
      <c r="AR138" s="8"/>
      <c r="AS138" s="5">
        <f t="shared" si="102"/>
        <v>4038</v>
      </c>
      <c r="AT138" s="6">
        <f t="shared" si="86"/>
        <v>4068</v>
      </c>
      <c r="AU138" s="7">
        <v>134</v>
      </c>
      <c r="AV138" s="8"/>
      <c r="AW138" s="5">
        <f t="shared" si="103"/>
        <v>4484</v>
      </c>
      <c r="AX138" s="6">
        <f t="shared" si="87"/>
        <v>4517</v>
      </c>
      <c r="AY138" s="7">
        <v>134</v>
      </c>
      <c r="AZ138" s="8"/>
      <c r="BA138" s="5">
        <f t="shared" si="104"/>
        <v>3768</v>
      </c>
      <c r="BB138" s="6">
        <f t="shared" si="88"/>
        <v>3796</v>
      </c>
      <c r="BC138" s="7">
        <v>134</v>
      </c>
      <c r="BD138" s="8"/>
      <c r="BE138" s="5">
        <f t="shared" si="105"/>
        <v>4046</v>
      </c>
      <c r="BF138" s="6">
        <f t="shared" si="89"/>
        <v>4076</v>
      </c>
      <c r="BG138" s="7">
        <v>134</v>
      </c>
      <c r="BI138" s="30">
        <f t="shared" si="106"/>
        <v>4756</v>
      </c>
      <c r="BJ138" s="31">
        <f t="shared" si="90"/>
        <v>4791</v>
      </c>
      <c r="BK138" s="32">
        <v>135</v>
      </c>
      <c r="BL138" s="33">
        <v>10</v>
      </c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30">
        <f t="shared" si="107"/>
        <v>3807</v>
      </c>
      <c r="BZ138" s="31">
        <f t="shared" si="91"/>
        <v>3835</v>
      </c>
      <c r="CA138" s="32">
        <v>135</v>
      </c>
      <c r="CB138" s="33">
        <v>10</v>
      </c>
      <c r="CC138" s="8"/>
      <c r="CD138" s="30">
        <f t="shared" si="108"/>
        <v>4086</v>
      </c>
      <c r="CE138" s="31">
        <f t="shared" si="92"/>
        <v>4116</v>
      </c>
      <c r="CF138" s="32">
        <v>135</v>
      </c>
      <c r="CG138" s="33">
        <v>10</v>
      </c>
    </row>
    <row r="139" spans="1:85" x14ac:dyDescent="0.3">
      <c r="AO139" s="5">
        <f t="shared" si="101"/>
        <v>4747</v>
      </c>
      <c r="AP139" s="6">
        <f t="shared" si="85"/>
        <v>4781</v>
      </c>
      <c r="AQ139" s="9">
        <v>135</v>
      </c>
      <c r="AR139" s="8"/>
      <c r="AS139" s="5">
        <f t="shared" si="102"/>
        <v>4069</v>
      </c>
      <c r="AT139" s="6">
        <f t="shared" si="86"/>
        <v>4098</v>
      </c>
      <c r="AU139" s="7">
        <v>135</v>
      </c>
      <c r="AV139" s="8"/>
      <c r="AW139" s="5">
        <f t="shared" si="103"/>
        <v>4518</v>
      </c>
      <c r="AX139" s="6">
        <f t="shared" si="87"/>
        <v>4550</v>
      </c>
      <c r="AY139" s="7">
        <v>135</v>
      </c>
      <c r="AZ139" s="8"/>
      <c r="BA139" s="5">
        <f t="shared" si="104"/>
        <v>3797</v>
      </c>
      <c r="BB139" s="6">
        <f t="shared" si="88"/>
        <v>3824</v>
      </c>
      <c r="BC139" s="7">
        <v>135</v>
      </c>
      <c r="BD139" s="8"/>
      <c r="BE139" s="5">
        <f t="shared" si="105"/>
        <v>4077</v>
      </c>
      <c r="BF139" s="6">
        <f t="shared" si="89"/>
        <v>4106</v>
      </c>
      <c r="BG139" s="7">
        <v>135</v>
      </c>
      <c r="BI139" s="30">
        <f t="shared" si="106"/>
        <v>4792</v>
      </c>
      <c r="BJ139" s="31">
        <f t="shared" si="90"/>
        <v>4826</v>
      </c>
      <c r="BK139" s="32">
        <v>136</v>
      </c>
      <c r="BL139" s="33">
        <v>10</v>
      </c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30">
        <f t="shared" si="107"/>
        <v>3836</v>
      </c>
      <c r="BZ139" s="31">
        <f t="shared" si="91"/>
        <v>3863</v>
      </c>
      <c r="CA139" s="32">
        <v>136</v>
      </c>
      <c r="CB139" s="33">
        <v>10</v>
      </c>
      <c r="CC139" s="8"/>
      <c r="CD139" s="30">
        <f t="shared" si="108"/>
        <v>4117</v>
      </c>
      <c r="CE139" s="31">
        <f t="shared" si="92"/>
        <v>4146</v>
      </c>
      <c r="CF139" s="32">
        <v>136</v>
      </c>
      <c r="CG139" s="33">
        <v>10</v>
      </c>
    </row>
    <row r="140" spans="1:85" x14ac:dyDescent="0.3">
      <c r="AO140" s="5">
        <f t="shared" si="101"/>
        <v>4782</v>
      </c>
      <c r="AP140" s="6">
        <f t="shared" si="85"/>
        <v>4817</v>
      </c>
      <c r="AQ140" s="9">
        <v>136</v>
      </c>
      <c r="AR140" s="8"/>
      <c r="AS140" s="5">
        <f t="shared" si="102"/>
        <v>4099</v>
      </c>
      <c r="AT140" s="6">
        <f t="shared" si="86"/>
        <v>4128</v>
      </c>
      <c r="AU140" s="7">
        <v>136</v>
      </c>
      <c r="AV140" s="8"/>
      <c r="AW140" s="5">
        <f t="shared" si="103"/>
        <v>4551</v>
      </c>
      <c r="AX140" s="6">
        <f t="shared" si="87"/>
        <v>4584</v>
      </c>
      <c r="AY140" s="7">
        <v>136</v>
      </c>
      <c r="AZ140" s="8"/>
      <c r="BA140" s="5">
        <f t="shared" si="104"/>
        <v>3825</v>
      </c>
      <c r="BB140" s="6">
        <f t="shared" si="88"/>
        <v>3852</v>
      </c>
      <c r="BC140" s="7">
        <v>136</v>
      </c>
      <c r="BD140" s="8"/>
      <c r="BE140" s="5">
        <f t="shared" si="105"/>
        <v>4107</v>
      </c>
      <c r="BF140" s="6">
        <f t="shared" si="89"/>
        <v>4137</v>
      </c>
      <c r="BG140" s="7">
        <v>136</v>
      </c>
      <c r="BI140" s="30">
        <f t="shared" si="106"/>
        <v>4827</v>
      </c>
      <c r="BJ140" s="31">
        <f t="shared" si="90"/>
        <v>4862</v>
      </c>
      <c r="BK140" s="32">
        <v>137</v>
      </c>
      <c r="BL140" s="33">
        <v>10</v>
      </c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30">
        <f t="shared" si="107"/>
        <v>3864</v>
      </c>
      <c r="BZ140" s="31">
        <f t="shared" si="91"/>
        <v>3891</v>
      </c>
      <c r="CA140" s="32">
        <v>137</v>
      </c>
      <c r="CB140" s="33">
        <v>10</v>
      </c>
      <c r="CC140" s="8"/>
      <c r="CD140" s="30">
        <f t="shared" si="108"/>
        <v>4147</v>
      </c>
      <c r="CE140" s="31">
        <f t="shared" si="92"/>
        <v>4177</v>
      </c>
      <c r="CF140" s="32">
        <v>137</v>
      </c>
      <c r="CG140" s="33">
        <v>10</v>
      </c>
    </row>
    <row r="141" spans="1:85" x14ac:dyDescent="0.3">
      <c r="AO141" s="5">
        <f t="shared" si="101"/>
        <v>4818</v>
      </c>
      <c r="AP141" s="6">
        <f t="shared" si="85"/>
        <v>4852</v>
      </c>
      <c r="AQ141" s="9">
        <v>137</v>
      </c>
      <c r="AR141" s="8"/>
      <c r="AS141" s="5">
        <f t="shared" si="102"/>
        <v>4129</v>
      </c>
      <c r="AT141" s="6">
        <f t="shared" si="86"/>
        <v>4159</v>
      </c>
      <c r="AU141" s="7">
        <v>137</v>
      </c>
      <c r="AV141" s="8"/>
      <c r="AW141" s="5">
        <f t="shared" si="103"/>
        <v>4585</v>
      </c>
      <c r="AX141" s="6">
        <f t="shared" si="87"/>
        <v>4618</v>
      </c>
      <c r="AY141" s="7">
        <v>137</v>
      </c>
      <c r="AZ141" s="8"/>
      <c r="BA141" s="5">
        <f t="shared" si="104"/>
        <v>3853</v>
      </c>
      <c r="BB141" s="6">
        <f t="shared" si="88"/>
        <v>3881</v>
      </c>
      <c r="BC141" s="7">
        <v>137</v>
      </c>
      <c r="BD141" s="8"/>
      <c r="BE141" s="5">
        <f t="shared" si="105"/>
        <v>4138</v>
      </c>
      <c r="BF141" s="6">
        <f t="shared" si="89"/>
        <v>4167</v>
      </c>
      <c r="BG141" s="7">
        <v>137</v>
      </c>
      <c r="BI141" s="30">
        <f t="shared" si="106"/>
        <v>4863</v>
      </c>
      <c r="BJ141" s="31">
        <f t="shared" si="90"/>
        <v>4897</v>
      </c>
      <c r="BK141" s="32">
        <v>138</v>
      </c>
      <c r="BL141" s="33">
        <v>10</v>
      </c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30">
        <f t="shared" si="107"/>
        <v>3892</v>
      </c>
      <c r="BZ141" s="31">
        <f t="shared" si="91"/>
        <v>3920</v>
      </c>
      <c r="CA141" s="32">
        <v>138</v>
      </c>
      <c r="CB141" s="33">
        <v>10</v>
      </c>
      <c r="CC141" s="8"/>
      <c r="CD141" s="30">
        <f t="shared" si="108"/>
        <v>4178</v>
      </c>
      <c r="CE141" s="31">
        <f t="shared" si="92"/>
        <v>4207</v>
      </c>
      <c r="CF141" s="32">
        <v>138</v>
      </c>
      <c r="CG141" s="33">
        <v>10</v>
      </c>
    </row>
    <row r="142" spans="1:85" x14ac:dyDescent="0.3">
      <c r="AO142" s="5">
        <f t="shared" si="101"/>
        <v>4853</v>
      </c>
      <c r="AP142" s="6">
        <f t="shared" si="85"/>
        <v>4887</v>
      </c>
      <c r="AQ142" s="9">
        <v>138</v>
      </c>
      <c r="AR142" s="8"/>
      <c r="AS142" s="5">
        <f t="shared" si="102"/>
        <v>4160</v>
      </c>
      <c r="AT142" s="6">
        <f t="shared" si="86"/>
        <v>4189</v>
      </c>
      <c r="AU142" s="7">
        <v>138</v>
      </c>
      <c r="AV142" s="8"/>
      <c r="AW142" s="5">
        <f t="shared" si="103"/>
        <v>4619</v>
      </c>
      <c r="AX142" s="6">
        <f t="shared" si="87"/>
        <v>4651</v>
      </c>
      <c r="AY142" s="7">
        <v>138</v>
      </c>
      <c r="AZ142" s="8"/>
      <c r="BA142" s="5">
        <f t="shared" si="104"/>
        <v>3882</v>
      </c>
      <c r="BB142" s="6">
        <f t="shared" si="88"/>
        <v>3909</v>
      </c>
      <c r="BC142" s="7">
        <v>138</v>
      </c>
      <c r="BD142" s="8"/>
      <c r="BE142" s="5">
        <f t="shared" si="105"/>
        <v>4168</v>
      </c>
      <c r="BF142" s="6">
        <f t="shared" si="89"/>
        <v>4197</v>
      </c>
      <c r="BG142" s="7">
        <v>138</v>
      </c>
      <c r="BI142" s="30">
        <f t="shared" si="106"/>
        <v>4898</v>
      </c>
      <c r="BJ142" s="31">
        <f t="shared" si="90"/>
        <v>4932</v>
      </c>
      <c r="BK142" s="32">
        <v>139</v>
      </c>
      <c r="BL142" s="33">
        <v>10</v>
      </c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30">
        <f t="shared" si="107"/>
        <v>3921</v>
      </c>
      <c r="BZ142" s="31">
        <f t="shared" si="91"/>
        <v>3948</v>
      </c>
      <c r="CA142" s="32">
        <v>139</v>
      </c>
      <c r="CB142" s="33">
        <v>10</v>
      </c>
      <c r="CC142" s="8"/>
      <c r="CD142" s="30">
        <f t="shared" si="108"/>
        <v>4208</v>
      </c>
      <c r="CE142" s="31">
        <f t="shared" si="92"/>
        <v>4237</v>
      </c>
      <c r="CF142" s="32">
        <v>139</v>
      </c>
      <c r="CG142" s="33">
        <v>10</v>
      </c>
    </row>
    <row r="143" spans="1:85" ht="15" thickBot="1" x14ac:dyDescent="0.35">
      <c r="AO143" s="5">
        <f t="shared" si="101"/>
        <v>4888</v>
      </c>
      <c r="AP143" s="6">
        <f t="shared" si="85"/>
        <v>4923</v>
      </c>
      <c r="AQ143" s="9">
        <v>139</v>
      </c>
      <c r="AR143" s="8"/>
      <c r="AS143" s="5">
        <f t="shared" si="102"/>
        <v>4190</v>
      </c>
      <c r="AT143" s="6">
        <f t="shared" si="86"/>
        <v>4220</v>
      </c>
      <c r="AU143" s="7">
        <v>139</v>
      </c>
      <c r="AV143" s="8"/>
      <c r="AW143" s="5">
        <f t="shared" si="103"/>
        <v>4652</v>
      </c>
      <c r="AX143" s="6">
        <f t="shared" si="87"/>
        <v>4685</v>
      </c>
      <c r="AY143" s="7">
        <v>139</v>
      </c>
      <c r="AZ143" s="8"/>
      <c r="BA143" s="5">
        <f t="shared" si="104"/>
        <v>3910</v>
      </c>
      <c r="BB143" s="6">
        <f t="shared" si="88"/>
        <v>3937</v>
      </c>
      <c r="BC143" s="7">
        <v>139</v>
      </c>
      <c r="BD143" s="8"/>
      <c r="BE143" s="5">
        <f t="shared" si="105"/>
        <v>4198</v>
      </c>
      <c r="BF143" s="6">
        <f t="shared" si="89"/>
        <v>4228</v>
      </c>
      <c r="BG143" s="7">
        <v>139</v>
      </c>
      <c r="BI143" s="38">
        <f t="shared" si="106"/>
        <v>4933</v>
      </c>
      <c r="BJ143" s="42">
        <f t="shared" si="90"/>
        <v>4968</v>
      </c>
      <c r="BK143" s="40">
        <v>140</v>
      </c>
      <c r="BL143" s="43">
        <v>10</v>
      </c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38">
        <f t="shared" si="107"/>
        <v>3949</v>
      </c>
      <c r="BZ143" s="42">
        <f t="shared" si="91"/>
        <v>3976</v>
      </c>
      <c r="CA143" s="40">
        <v>140</v>
      </c>
      <c r="CB143" s="43">
        <v>10</v>
      </c>
      <c r="CC143" s="8"/>
      <c r="CD143" s="38">
        <f t="shared" si="108"/>
        <v>4238</v>
      </c>
      <c r="CE143" s="42">
        <f t="shared" si="92"/>
        <v>4268</v>
      </c>
      <c r="CF143" s="40">
        <v>140</v>
      </c>
      <c r="CG143" s="43">
        <v>10</v>
      </c>
    </row>
    <row r="144" spans="1:85" x14ac:dyDescent="0.3">
      <c r="AO144" s="5">
        <f t="shared" si="101"/>
        <v>4924</v>
      </c>
      <c r="AP144" s="6">
        <f t="shared" si="85"/>
        <v>4958</v>
      </c>
      <c r="AQ144" s="9">
        <v>140</v>
      </c>
      <c r="AR144" s="8"/>
      <c r="AS144" s="5">
        <f t="shared" si="102"/>
        <v>4221</v>
      </c>
      <c r="AT144" s="6">
        <f t="shared" si="86"/>
        <v>4250</v>
      </c>
      <c r="AU144" s="7">
        <v>140</v>
      </c>
      <c r="AV144" s="8"/>
      <c r="AW144" s="5">
        <f t="shared" si="103"/>
        <v>4686</v>
      </c>
      <c r="AX144" s="6">
        <f t="shared" si="87"/>
        <v>4719</v>
      </c>
      <c r="AY144" s="7">
        <v>140</v>
      </c>
      <c r="AZ144" s="8"/>
      <c r="BA144" s="5">
        <f t="shared" si="104"/>
        <v>3938</v>
      </c>
      <c r="BB144" s="6">
        <f t="shared" si="88"/>
        <v>3966</v>
      </c>
      <c r="BC144" s="7">
        <v>140</v>
      </c>
      <c r="BD144" s="8"/>
      <c r="BE144" s="5">
        <f t="shared" si="105"/>
        <v>4229</v>
      </c>
      <c r="BF144" s="6">
        <f t="shared" si="89"/>
        <v>4258</v>
      </c>
      <c r="BG144" s="7">
        <v>140</v>
      </c>
    </row>
  </sheetData>
  <mergeCells count="20">
    <mergeCell ref="BY1:CA1"/>
    <mergeCell ref="CD1:CF1"/>
    <mergeCell ref="AW1:AY1"/>
    <mergeCell ref="BA1:BC1"/>
    <mergeCell ref="BE1:BG1"/>
    <mergeCell ref="BI1:BK1"/>
    <mergeCell ref="BN1:BP1"/>
    <mergeCell ref="BT1:BV1"/>
    <mergeCell ref="AS1:AU1"/>
    <mergeCell ref="A1:C1"/>
    <mergeCell ref="E1:G1"/>
    <mergeCell ref="I1:K1"/>
    <mergeCell ref="M1:O1"/>
    <mergeCell ref="Q1:S1"/>
    <mergeCell ref="U1:W1"/>
    <mergeCell ref="Y1:AA1"/>
    <mergeCell ref="AC1:AE1"/>
    <mergeCell ref="AG1:AI1"/>
    <mergeCell ref="AK1:AM1"/>
    <mergeCell ref="AO1:A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65"/>
  <sheetViews>
    <sheetView workbookViewId="0">
      <selection activeCell="G19" sqref="G19"/>
    </sheetView>
  </sheetViews>
  <sheetFormatPr defaultRowHeight="14.4" x14ac:dyDescent="0.3"/>
  <cols>
    <col min="1" max="1" width="23" style="57" bestFit="1" customWidth="1"/>
    <col min="3" max="3" width="75.109375" customWidth="1"/>
  </cols>
  <sheetData>
    <row r="1" spans="1:15" ht="43.2" x14ac:dyDescent="0.3">
      <c r="A1" s="54" t="s">
        <v>115</v>
      </c>
      <c r="C1" s="60" t="s">
        <v>129</v>
      </c>
      <c r="E1" t="s">
        <v>124</v>
      </c>
      <c r="I1" t="s">
        <v>131</v>
      </c>
      <c r="M1" t="s">
        <v>132</v>
      </c>
    </row>
    <row r="2" spans="1:15" ht="43.2" x14ac:dyDescent="0.3">
      <c r="A2" s="57" t="s">
        <v>118</v>
      </c>
      <c r="C2" s="61" t="s">
        <v>130</v>
      </c>
      <c r="E2">
        <v>0</v>
      </c>
      <c r="F2">
        <v>499</v>
      </c>
      <c r="G2">
        <v>0.5</v>
      </c>
      <c r="I2">
        <v>0</v>
      </c>
      <c r="J2">
        <v>999</v>
      </c>
      <c r="K2">
        <v>0.5</v>
      </c>
      <c r="M2">
        <v>0</v>
      </c>
      <c r="N2">
        <v>1699</v>
      </c>
      <c r="O2">
        <v>0.5</v>
      </c>
    </row>
    <row r="3" spans="1:15" x14ac:dyDescent="0.3">
      <c r="A3" s="57" t="s">
        <v>116</v>
      </c>
      <c r="E3">
        <v>500</v>
      </c>
      <c r="F3">
        <v>9999</v>
      </c>
      <c r="G3">
        <v>1</v>
      </c>
      <c r="I3">
        <v>1000</v>
      </c>
      <c r="J3">
        <v>9999</v>
      </c>
      <c r="K3">
        <v>1</v>
      </c>
      <c r="M3">
        <v>1700</v>
      </c>
      <c r="N3">
        <v>9999</v>
      </c>
      <c r="O3">
        <v>1</v>
      </c>
    </row>
    <row r="4" spans="1:15" x14ac:dyDescent="0.3">
      <c r="A4" s="57" t="s">
        <v>120</v>
      </c>
    </row>
    <row r="5" spans="1:15" x14ac:dyDescent="0.3">
      <c r="A5" s="57" t="s">
        <v>97</v>
      </c>
    </row>
    <row r="6" spans="1:15" ht="17.25" customHeight="1" x14ac:dyDescent="0.3">
      <c r="A6" s="57" t="s">
        <v>121</v>
      </c>
    </row>
    <row r="7" spans="1:15" x14ac:dyDescent="0.3">
      <c r="A7" s="57" t="s">
        <v>98</v>
      </c>
    </row>
    <row r="8" spans="1:15" x14ac:dyDescent="0.3">
      <c r="A8" s="57" t="s">
        <v>122</v>
      </c>
    </row>
    <row r="9" spans="1:15" x14ac:dyDescent="0.3">
      <c r="A9" s="57" t="s">
        <v>117</v>
      </c>
    </row>
    <row r="10" spans="1:15" x14ac:dyDescent="0.3">
      <c r="A10" s="57" t="s">
        <v>119</v>
      </c>
    </row>
    <row r="11" spans="1:15" x14ac:dyDescent="0.3">
      <c r="A11"/>
    </row>
    <row r="12" spans="1:15" x14ac:dyDescent="0.3">
      <c r="A12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  <row r="243" spans="1:1" x14ac:dyDescent="0.3">
      <c r="A243"/>
    </row>
    <row r="244" spans="1:1" x14ac:dyDescent="0.3">
      <c r="A244"/>
    </row>
    <row r="245" spans="1:1" x14ac:dyDescent="0.3">
      <c r="A245"/>
    </row>
    <row r="246" spans="1:1" x14ac:dyDescent="0.3">
      <c r="A246"/>
    </row>
    <row r="247" spans="1:1" x14ac:dyDescent="0.3">
      <c r="A247"/>
    </row>
    <row r="248" spans="1:1" x14ac:dyDescent="0.3">
      <c r="A248"/>
    </row>
    <row r="249" spans="1:1" x14ac:dyDescent="0.3">
      <c r="A249"/>
    </row>
    <row r="250" spans="1:1" x14ac:dyDescent="0.3">
      <c r="A250"/>
    </row>
    <row r="251" spans="1:1" x14ac:dyDescent="0.3">
      <c r="A251"/>
    </row>
    <row r="252" spans="1:1" x14ac:dyDescent="0.3">
      <c r="A252"/>
    </row>
    <row r="253" spans="1:1" x14ac:dyDescent="0.3">
      <c r="A253"/>
    </row>
    <row r="254" spans="1:1" x14ac:dyDescent="0.3">
      <c r="A254"/>
    </row>
    <row r="255" spans="1:1" x14ac:dyDescent="0.3">
      <c r="A255"/>
    </row>
    <row r="256" spans="1:1" x14ac:dyDescent="0.3">
      <c r="A256"/>
    </row>
    <row r="257" spans="1:1" x14ac:dyDescent="0.3">
      <c r="A257"/>
    </row>
    <row r="258" spans="1:1" x14ac:dyDescent="0.3">
      <c r="A258"/>
    </row>
    <row r="259" spans="1:1" x14ac:dyDescent="0.3">
      <c r="A259"/>
    </row>
    <row r="260" spans="1:1" x14ac:dyDescent="0.3">
      <c r="A260"/>
    </row>
    <row r="261" spans="1:1" x14ac:dyDescent="0.3">
      <c r="A261"/>
    </row>
    <row r="262" spans="1:1" x14ac:dyDescent="0.3">
      <c r="A262"/>
    </row>
    <row r="263" spans="1:1" x14ac:dyDescent="0.3">
      <c r="A263"/>
    </row>
    <row r="264" spans="1:1" x14ac:dyDescent="0.3">
      <c r="A264"/>
    </row>
    <row r="265" spans="1:1" x14ac:dyDescent="0.3">
      <c r="A265"/>
    </row>
    <row r="266" spans="1:1" x14ac:dyDescent="0.3">
      <c r="A266"/>
    </row>
    <row r="267" spans="1:1" x14ac:dyDescent="0.3">
      <c r="A267"/>
    </row>
    <row r="268" spans="1:1" x14ac:dyDescent="0.3">
      <c r="A268"/>
    </row>
    <row r="269" spans="1:1" x14ac:dyDescent="0.3">
      <c r="A269"/>
    </row>
    <row r="270" spans="1:1" x14ac:dyDescent="0.3">
      <c r="A270"/>
    </row>
    <row r="271" spans="1:1" x14ac:dyDescent="0.3">
      <c r="A271"/>
    </row>
    <row r="272" spans="1:1" x14ac:dyDescent="0.3">
      <c r="A272"/>
    </row>
    <row r="273" spans="1:1" x14ac:dyDescent="0.3">
      <c r="A273"/>
    </row>
    <row r="274" spans="1:1" x14ac:dyDescent="0.3">
      <c r="A274"/>
    </row>
    <row r="275" spans="1:1" x14ac:dyDescent="0.3">
      <c r="A275"/>
    </row>
    <row r="276" spans="1:1" x14ac:dyDescent="0.3">
      <c r="A276"/>
    </row>
    <row r="277" spans="1:1" x14ac:dyDescent="0.3">
      <c r="A277"/>
    </row>
    <row r="278" spans="1:1" x14ac:dyDescent="0.3">
      <c r="A278"/>
    </row>
    <row r="279" spans="1:1" x14ac:dyDescent="0.3">
      <c r="A279"/>
    </row>
    <row r="280" spans="1:1" x14ac:dyDescent="0.3">
      <c r="A280"/>
    </row>
    <row r="281" spans="1:1" x14ac:dyDescent="0.3">
      <c r="A281"/>
    </row>
    <row r="282" spans="1:1" x14ac:dyDescent="0.3">
      <c r="A282"/>
    </row>
    <row r="283" spans="1:1" x14ac:dyDescent="0.3">
      <c r="A283"/>
    </row>
    <row r="284" spans="1:1" x14ac:dyDescent="0.3">
      <c r="A284"/>
    </row>
    <row r="285" spans="1:1" x14ac:dyDescent="0.3">
      <c r="A285"/>
    </row>
    <row r="286" spans="1:1" x14ac:dyDescent="0.3">
      <c r="A286"/>
    </row>
    <row r="287" spans="1:1" x14ac:dyDescent="0.3">
      <c r="A287"/>
    </row>
    <row r="288" spans="1:1" x14ac:dyDescent="0.3">
      <c r="A288"/>
    </row>
    <row r="289" spans="1:1" x14ac:dyDescent="0.3">
      <c r="A289"/>
    </row>
    <row r="290" spans="1:1" x14ac:dyDescent="0.3">
      <c r="A290"/>
    </row>
    <row r="291" spans="1:1" x14ac:dyDescent="0.3">
      <c r="A291"/>
    </row>
    <row r="292" spans="1:1" x14ac:dyDescent="0.3">
      <c r="A292"/>
    </row>
    <row r="293" spans="1:1" x14ac:dyDescent="0.3">
      <c r="A293"/>
    </row>
    <row r="294" spans="1:1" x14ac:dyDescent="0.3">
      <c r="A294"/>
    </row>
    <row r="295" spans="1:1" x14ac:dyDescent="0.3">
      <c r="A295"/>
    </row>
    <row r="296" spans="1:1" x14ac:dyDescent="0.3">
      <c r="A296"/>
    </row>
    <row r="297" spans="1:1" x14ac:dyDescent="0.3">
      <c r="A297"/>
    </row>
    <row r="298" spans="1:1" x14ac:dyDescent="0.3">
      <c r="A298"/>
    </row>
    <row r="299" spans="1:1" x14ac:dyDescent="0.3">
      <c r="A299"/>
    </row>
    <row r="300" spans="1:1" x14ac:dyDescent="0.3">
      <c r="A300"/>
    </row>
    <row r="301" spans="1:1" x14ac:dyDescent="0.3">
      <c r="A301"/>
    </row>
    <row r="302" spans="1:1" x14ac:dyDescent="0.3">
      <c r="A302"/>
    </row>
    <row r="303" spans="1:1" x14ac:dyDescent="0.3">
      <c r="A303"/>
    </row>
    <row r="304" spans="1:1" x14ac:dyDescent="0.3">
      <c r="A304"/>
    </row>
    <row r="305" spans="1:1" x14ac:dyDescent="0.3">
      <c r="A305"/>
    </row>
    <row r="306" spans="1:1" x14ac:dyDescent="0.3">
      <c r="A306"/>
    </row>
    <row r="307" spans="1:1" x14ac:dyDescent="0.3">
      <c r="A307"/>
    </row>
    <row r="308" spans="1:1" x14ac:dyDescent="0.3">
      <c r="A308"/>
    </row>
    <row r="309" spans="1:1" x14ac:dyDescent="0.3">
      <c r="A309"/>
    </row>
    <row r="310" spans="1:1" x14ac:dyDescent="0.3">
      <c r="A310"/>
    </row>
    <row r="311" spans="1:1" x14ac:dyDescent="0.3">
      <c r="A311"/>
    </row>
    <row r="312" spans="1:1" x14ac:dyDescent="0.3">
      <c r="A312"/>
    </row>
    <row r="313" spans="1:1" x14ac:dyDescent="0.3">
      <c r="A313"/>
    </row>
    <row r="314" spans="1:1" x14ac:dyDescent="0.3">
      <c r="A314"/>
    </row>
    <row r="315" spans="1:1" x14ac:dyDescent="0.3">
      <c r="A315"/>
    </row>
    <row r="316" spans="1:1" x14ac:dyDescent="0.3">
      <c r="A316"/>
    </row>
    <row r="317" spans="1:1" x14ac:dyDescent="0.3">
      <c r="A317"/>
    </row>
    <row r="318" spans="1:1" x14ac:dyDescent="0.3">
      <c r="A318"/>
    </row>
    <row r="319" spans="1:1" x14ac:dyDescent="0.3">
      <c r="A319"/>
    </row>
    <row r="320" spans="1:1" x14ac:dyDescent="0.3">
      <c r="A320"/>
    </row>
    <row r="321" spans="1:1" x14ac:dyDescent="0.3">
      <c r="A321"/>
    </row>
    <row r="322" spans="1:1" x14ac:dyDescent="0.3">
      <c r="A322"/>
    </row>
    <row r="323" spans="1:1" x14ac:dyDescent="0.3">
      <c r="A323"/>
    </row>
    <row r="324" spans="1:1" x14ac:dyDescent="0.3">
      <c r="A324"/>
    </row>
    <row r="325" spans="1:1" x14ac:dyDescent="0.3">
      <c r="A325"/>
    </row>
    <row r="326" spans="1:1" x14ac:dyDescent="0.3">
      <c r="A326"/>
    </row>
    <row r="327" spans="1:1" x14ac:dyDescent="0.3">
      <c r="A327"/>
    </row>
    <row r="328" spans="1:1" x14ac:dyDescent="0.3">
      <c r="A328"/>
    </row>
    <row r="329" spans="1:1" x14ac:dyDescent="0.3">
      <c r="A329"/>
    </row>
    <row r="330" spans="1:1" x14ac:dyDescent="0.3">
      <c r="A330"/>
    </row>
    <row r="331" spans="1:1" x14ac:dyDescent="0.3">
      <c r="A331"/>
    </row>
    <row r="332" spans="1:1" x14ac:dyDescent="0.3">
      <c r="A332"/>
    </row>
    <row r="333" spans="1:1" x14ac:dyDescent="0.3">
      <c r="A333"/>
    </row>
    <row r="334" spans="1:1" x14ac:dyDescent="0.3">
      <c r="A334"/>
    </row>
    <row r="335" spans="1:1" x14ac:dyDescent="0.3">
      <c r="A335"/>
    </row>
    <row r="336" spans="1:1" x14ac:dyDescent="0.3">
      <c r="A336"/>
    </row>
    <row r="337" spans="1:1" x14ac:dyDescent="0.3">
      <c r="A337"/>
    </row>
    <row r="338" spans="1:1" x14ac:dyDescent="0.3">
      <c r="A338"/>
    </row>
    <row r="339" spans="1:1" x14ac:dyDescent="0.3">
      <c r="A339"/>
    </row>
    <row r="340" spans="1:1" x14ac:dyDescent="0.3">
      <c r="A340"/>
    </row>
    <row r="341" spans="1:1" x14ac:dyDescent="0.3">
      <c r="A341"/>
    </row>
    <row r="342" spans="1:1" x14ac:dyDescent="0.3">
      <c r="A342"/>
    </row>
    <row r="343" spans="1:1" x14ac:dyDescent="0.3">
      <c r="A343"/>
    </row>
    <row r="344" spans="1:1" x14ac:dyDescent="0.3">
      <c r="A344"/>
    </row>
    <row r="345" spans="1:1" x14ac:dyDescent="0.3">
      <c r="A345"/>
    </row>
    <row r="346" spans="1:1" x14ac:dyDescent="0.3">
      <c r="A346"/>
    </row>
    <row r="347" spans="1:1" x14ac:dyDescent="0.3">
      <c r="A347"/>
    </row>
    <row r="348" spans="1:1" x14ac:dyDescent="0.3">
      <c r="A348"/>
    </row>
    <row r="349" spans="1:1" x14ac:dyDescent="0.3">
      <c r="A349"/>
    </row>
    <row r="350" spans="1:1" x14ac:dyDescent="0.3">
      <c r="A350"/>
    </row>
    <row r="351" spans="1:1" x14ac:dyDescent="0.3">
      <c r="A351"/>
    </row>
    <row r="352" spans="1:1" x14ac:dyDescent="0.3">
      <c r="A352"/>
    </row>
    <row r="353" spans="1:1" x14ac:dyDescent="0.3">
      <c r="A353"/>
    </row>
    <row r="354" spans="1:1" x14ac:dyDescent="0.3">
      <c r="A354"/>
    </row>
    <row r="355" spans="1:1" x14ac:dyDescent="0.3">
      <c r="A355"/>
    </row>
    <row r="356" spans="1:1" x14ac:dyDescent="0.3">
      <c r="A356"/>
    </row>
    <row r="357" spans="1:1" x14ac:dyDescent="0.3">
      <c r="A357"/>
    </row>
    <row r="358" spans="1:1" x14ac:dyDescent="0.3">
      <c r="A358"/>
    </row>
    <row r="359" spans="1:1" x14ac:dyDescent="0.3">
      <c r="A359"/>
    </row>
    <row r="360" spans="1:1" x14ac:dyDescent="0.3">
      <c r="A360"/>
    </row>
    <row r="361" spans="1:1" x14ac:dyDescent="0.3">
      <c r="A361"/>
    </row>
    <row r="362" spans="1:1" x14ac:dyDescent="0.3">
      <c r="A362"/>
    </row>
    <row r="363" spans="1:1" x14ac:dyDescent="0.3">
      <c r="A363"/>
    </row>
    <row r="364" spans="1:1" x14ac:dyDescent="0.3">
      <c r="A364"/>
    </row>
    <row r="365" spans="1:1" x14ac:dyDescent="0.3">
      <c r="A365"/>
    </row>
    <row r="366" spans="1:1" x14ac:dyDescent="0.3">
      <c r="A366"/>
    </row>
    <row r="367" spans="1:1" x14ac:dyDescent="0.3">
      <c r="A367"/>
    </row>
    <row r="368" spans="1:1" x14ac:dyDescent="0.3">
      <c r="A368"/>
    </row>
    <row r="369" spans="1:1" x14ac:dyDescent="0.3">
      <c r="A369"/>
    </row>
    <row r="370" spans="1:1" x14ac:dyDescent="0.3">
      <c r="A370"/>
    </row>
    <row r="371" spans="1:1" x14ac:dyDescent="0.3">
      <c r="A371"/>
    </row>
    <row r="372" spans="1:1" x14ac:dyDescent="0.3">
      <c r="A372"/>
    </row>
    <row r="373" spans="1:1" x14ac:dyDescent="0.3">
      <c r="A373"/>
    </row>
    <row r="374" spans="1:1" x14ac:dyDescent="0.3">
      <c r="A374"/>
    </row>
    <row r="375" spans="1:1" x14ac:dyDescent="0.3">
      <c r="A375"/>
    </row>
    <row r="376" spans="1:1" x14ac:dyDescent="0.3">
      <c r="A376"/>
    </row>
    <row r="377" spans="1:1" x14ac:dyDescent="0.3">
      <c r="A377"/>
    </row>
    <row r="378" spans="1:1" x14ac:dyDescent="0.3">
      <c r="A378"/>
    </row>
    <row r="379" spans="1:1" x14ac:dyDescent="0.3">
      <c r="A379"/>
    </row>
    <row r="380" spans="1:1" x14ac:dyDescent="0.3">
      <c r="A380"/>
    </row>
    <row r="381" spans="1:1" x14ac:dyDescent="0.3">
      <c r="A381"/>
    </row>
    <row r="382" spans="1:1" x14ac:dyDescent="0.3">
      <c r="A382"/>
    </row>
    <row r="383" spans="1:1" x14ac:dyDescent="0.3">
      <c r="A383"/>
    </row>
    <row r="384" spans="1:1" x14ac:dyDescent="0.3">
      <c r="A384"/>
    </row>
    <row r="385" spans="1:1" x14ac:dyDescent="0.3">
      <c r="A385"/>
    </row>
    <row r="386" spans="1:1" x14ac:dyDescent="0.3">
      <c r="A386"/>
    </row>
    <row r="387" spans="1:1" x14ac:dyDescent="0.3">
      <c r="A387"/>
    </row>
    <row r="388" spans="1:1" x14ac:dyDescent="0.3">
      <c r="A388"/>
    </row>
    <row r="389" spans="1:1" x14ac:dyDescent="0.3">
      <c r="A389"/>
    </row>
    <row r="390" spans="1:1" x14ac:dyDescent="0.3">
      <c r="A390"/>
    </row>
    <row r="391" spans="1:1" x14ac:dyDescent="0.3">
      <c r="A391"/>
    </row>
    <row r="392" spans="1:1" x14ac:dyDescent="0.3">
      <c r="A392"/>
    </row>
    <row r="393" spans="1:1" x14ac:dyDescent="0.3">
      <c r="A393"/>
    </row>
    <row r="394" spans="1:1" x14ac:dyDescent="0.3">
      <c r="A394"/>
    </row>
    <row r="395" spans="1:1" x14ac:dyDescent="0.3">
      <c r="A395"/>
    </row>
    <row r="396" spans="1:1" x14ac:dyDescent="0.3">
      <c r="A396"/>
    </row>
    <row r="397" spans="1:1" x14ac:dyDescent="0.3">
      <c r="A397"/>
    </row>
    <row r="398" spans="1:1" x14ac:dyDescent="0.3">
      <c r="A398"/>
    </row>
    <row r="399" spans="1:1" x14ac:dyDescent="0.3">
      <c r="A399"/>
    </row>
    <row r="400" spans="1:1" x14ac:dyDescent="0.3">
      <c r="A400"/>
    </row>
    <row r="401" spans="1:1" x14ac:dyDescent="0.3">
      <c r="A401"/>
    </row>
    <row r="402" spans="1:1" x14ac:dyDescent="0.3">
      <c r="A402"/>
    </row>
    <row r="403" spans="1:1" x14ac:dyDescent="0.3">
      <c r="A403"/>
    </row>
    <row r="404" spans="1:1" x14ac:dyDescent="0.3">
      <c r="A404"/>
    </row>
    <row r="405" spans="1:1" x14ac:dyDescent="0.3">
      <c r="A405"/>
    </row>
    <row r="406" spans="1:1" x14ac:dyDescent="0.3">
      <c r="A406"/>
    </row>
    <row r="407" spans="1:1" x14ac:dyDescent="0.3">
      <c r="A407"/>
    </row>
    <row r="408" spans="1:1" x14ac:dyDescent="0.3">
      <c r="A408"/>
    </row>
    <row r="409" spans="1:1" x14ac:dyDescent="0.3">
      <c r="A409"/>
    </row>
    <row r="410" spans="1:1" x14ac:dyDescent="0.3">
      <c r="A410"/>
    </row>
    <row r="411" spans="1:1" x14ac:dyDescent="0.3">
      <c r="A411"/>
    </row>
    <row r="412" spans="1:1" x14ac:dyDescent="0.3">
      <c r="A412"/>
    </row>
    <row r="413" spans="1:1" x14ac:dyDescent="0.3">
      <c r="A413"/>
    </row>
    <row r="414" spans="1:1" x14ac:dyDescent="0.3">
      <c r="A414"/>
    </row>
    <row r="415" spans="1:1" x14ac:dyDescent="0.3">
      <c r="A415"/>
    </row>
    <row r="416" spans="1:1" x14ac:dyDescent="0.3">
      <c r="A416"/>
    </row>
    <row r="417" spans="1:1" x14ac:dyDescent="0.3">
      <c r="A417"/>
    </row>
    <row r="418" spans="1:1" x14ac:dyDescent="0.3">
      <c r="A418"/>
    </row>
    <row r="419" spans="1:1" x14ac:dyDescent="0.3">
      <c r="A419"/>
    </row>
    <row r="420" spans="1:1" x14ac:dyDescent="0.3">
      <c r="A420"/>
    </row>
    <row r="421" spans="1:1" x14ac:dyDescent="0.3">
      <c r="A421"/>
    </row>
    <row r="422" spans="1:1" x14ac:dyDescent="0.3">
      <c r="A422"/>
    </row>
    <row r="423" spans="1:1" x14ac:dyDescent="0.3">
      <c r="A423"/>
    </row>
    <row r="424" spans="1:1" x14ac:dyDescent="0.3">
      <c r="A424"/>
    </row>
    <row r="425" spans="1:1" x14ac:dyDescent="0.3">
      <c r="A425"/>
    </row>
    <row r="426" spans="1:1" x14ac:dyDescent="0.3">
      <c r="A426"/>
    </row>
    <row r="427" spans="1:1" x14ac:dyDescent="0.3">
      <c r="A427"/>
    </row>
    <row r="428" spans="1:1" x14ac:dyDescent="0.3">
      <c r="A428"/>
    </row>
    <row r="429" spans="1:1" x14ac:dyDescent="0.3">
      <c r="A429"/>
    </row>
    <row r="430" spans="1:1" x14ac:dyDescent="0.3">
      <c r="A430"/>
    </row>
    <row r="431" spans="1:1" x14ac:dyDescent="0.3">
      <c r="A431"/>
    </row>
    <row r="432" spans="1:1" x14ac:dyDescent="0.3">
      <c r="A432"/>
    </row>
    <row r="433" spans="1:1" x14ac:dyDescent="0.3">
      <c r="A433"/>
    </row>
    <row r="434" spans="1:1" x14ac:dyDescent="0.3">
      <c r="A434"/>
    </row>
    <row r="435" spans="1:1" x14ac:dyDescent="0.3">
      <c r="A435"/>
    </row>
    <row r="436" spans="1:1" x14ac:dyDescent="0.3">
      <c r="A436"/>
    </row>
    <row r="437" spans="1:1" x14ac:dyDescent="0.3">
      <c r="A437"/>
    </row>
    <row r="438" spans="1:1" x14ac:dyDescent="0.3">
      <c r="A438"/>
    </row>
    <row r="439" spans="1:1" x14ac:dyDescent="0.3">
      <c r="A439"/>
    </row>
    <row r="440" spans="1:1" x14ac:dyDescent="0.3">
      <c r="A440"/>
    </row>
    <row r="441" spans="1:1" x14ac:dyDescent="0.3">
      <c r="A441"/>
    </row>
    <row r="442" spans="1:1" x14ac:dyDescent="0.3">
      <c r="A442"/>
    </row>
    <row r="443" spans="1:1" x14ac:dyDescent="0.3">
      <c r="A443"/>
    </row>
    <row r="444" spans="1:1" x14ac:dyDescent="0.3">
      <c r="A444"/>
    </row>
    <row r="445" spans="1:1" x14ac:dyDescent="0.3">
      <c r="A445"/>
    </row>
    <row r="446" spans="1:1" x14ac:dyDescent="0.3">
      <c r="A446"/>
    </row>
    <row r="447" spans="1:1" x14ac:dyDescent="0.3">
      <c r="A447"/>
    </row>
    <row r="448" spans="1:1" x14ac:dyDescent="0.3">
      <c r="A448"/>
    </row>
    <row r="449" spans="1:1" x14ac:dyDescent="0.3">
      <c r="A449"/>
    </row>
    <row r="450" spans="1:1" x14ac:dyDescent="0.3">
      <c r="A450"/>
    </row>
    <row r="451" spans="1:1" x14ac:dyDescent="0.3">
      <c r="A451"/>
    </row>
    <row r="452" spans="1:1" x14ac:dyDescent="0.3">
      <c r="A452"/>
    </row>
    <row r="453" spans="1:1" x14ac:dyDescent="0.3">
      <c r="A453"/>
    </row>
    <row r="454" spans="1:1" x14ac:dyDescent="0.3">
      <c r="A454"/>
    </row>
    <row r="455" spans="1:1" x14ac:dyDescent="0.3">
      <c r="A455"/>
    </row>
    <row r="456" spans="1:1" x14ac:dyDescent="0.3">
      <c r="A456"/>
    </row>
    <row r="457" spans="1:1" x14ac:dyDescent="0.3">
      <c r="A457"/>
    </row>
    <row r="458" spans="1:1" x14ac:dyDescent="0.3">
      <c r="A458"/>
    </row>
    <row r="459" spans="1:1" x14ac:dyDescent="0.3">
      <c r="A459"/>
    </row>
    <row r="460" spans="1:1" x14ac:dyDescent="0.3">
      <c r="A460"/>
    </row>
    <row r="461" spans="1:1" x14ac:dyDescent="0.3">
      <c r="A461"/>
    </row>
    <row r="462" spans="1:1" x14ac:dyDescent="0.3">
      <c r="A462"/>
    </row>
    <row r="463" spans="1:1" x14ac:dyDescent="0.3">
      <c r="A463"/>
    </row>
    <row r="464" spans="1:1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  <row r="484" spans="1:1" x14ac:dyDescent="0.3">
      <c r="A484"/>
    </row>
    <row r="485" spans="1:1" x14ac:dyDescent="0.3">
      <c r="A485"/>
    </row>
    <row r="486" spans="1:1" x14ac:dyDescent="0.3">
      <c r="A486"/>
    </row>
    <row r="487" spans="1:1" x14ac:dyDescent="0.3">
      <c r="A487"/>
    </row>
    <row r="488" spans="1:1" x14ac:dyDescent="0.3">
      <c r="A488"/>
    </row>
    <row r="489" spans="1:1" x14ac:dyDescent="0.3">
      <c r="A489"/>
    </row>
    <row r="490" spans="1:1" x14ac:dyDescent="0.3">
      <c r="A490"/>
    </row>
    <row r="491" spans="1:1" x14ac:dyDescent="0.3">
      <c r="A491"/>
    </row>
    <row r="492" spans="1:1" x14ac:dyDescent="0.3">
      <c r="A492"/>
    </row>
    <row r="493" spans="1:1" x14ac:dyDescent="0.3">
      <c r="A493"/>
    </row>
    <row r="494" spans="1:1" x14ac:dyDescent="0.3">
      <c r="A494"/>
    </row>
    <row r="495" spans="1:1" x14ac:dyDescent="0.3">
      <c r="A495"/>
    </row>
    <row r="496" spans="1:1" x14ac:dyDescent="0.3">
      <c r="A496"/>
    </row>
    <row r="497" spans="1:1" x14ac:dyDescent="0.3">
      <c r="A497"/>
    </row>
    <row r="498" spans="1:1" x14ac:dyDescent="0.3">
      <c r="A498"/>
    </row>
    <row r="499" spans="1:1" x14ac:dyDescent="0.3">
      <c r="A499"/>
    </row>
    <row r="500" spans="1:1" x14ac:dyDescent="0.3">
      <c r="A500"/>
    </row>
    <row r="501" spans="1:1" x14ac:dyDescent="0.3">
      <c r="A501"/>
    </row>
    <row r="502" spans="1:1" x14ac:dyDescent="0.3">
      <c r="A502"/>
    </row>
    <row r="503" spans="1:1" x14ac:dyDescent="0.3">
      <c r="A503"/>
    </row>
    <row r="504" spans="1:1" x14ac:dyDescent="0.3">
      <c r="A504"/>
    </row>
    <row r="505" spans="1:1" x14ac:dyDescent="0.3">
      <c r="A505"/>
    </row>
    <row r="506" spans="1:1" x14ac:dyDescent="0.3">
      <c r="A506"/>
    </row>
    <row r="507" spans="1:1" x14ac:dyDescent="0.3">
      <c r="A507"/>
    </row>
    <row r="508" spans="1:1" x14ac:dyDescent="0.3">
      <c r="A508"/>
    </row>
    <row r="509" spans="1:1" x14ac:dyDescent="0.3">
      <c r="A509"/>
    </row>
    <row r="510" spans="1:1" x14ac:dyDescent="0.3">
      <c r="A510"/>
    </row>
    <row r="511" spans="1:1" x14ac:dyDescent="0.3">
      <c r="A511"/>
    </row>
    <row r="512" spans="1:1" x14ac:dyDescent="0.3">
      <c r="A512"/>
    </row>
    <row r="513" spans="1:1" x14ac:dyDescent="0.3">
      <c r="A513"/>
    </row>
    <row r="514" spans="1:1" x14ac:dyDescent="0.3">
      <c r="A514"/>
    </row>
    <row r="515" spans="1:1" x14ac:dyDescent="0.3">
      <c r="A515"/>
    </row>
    <row r="516" spans="1:1" x14ac:dyDescent="0.3">
      <c r="A516"/>
    </row>
    <row r="517" spans="1:1" x14ac:dyDescent="0.3">
      <c r="A517"/>
    </row>
    <row r="518" spans="1:1" x14ac:dyDescent="0.3">
      <c r="A518"/>
    </row>
    <row r="519" spans="1:1" x14ac:dyDescent="0.3">
      <c r="A519"/>
    </row>
    <row r="520" spans="1:1" x14ac:dyDescent="0.3">
      <c r="A520"/>
    </row>
    <row r="521" spans="1:1" x14ac:dyDescent="0.3">
      <c r="A521"/>
    </row>
    <row r="522" spans="1:1" x14ac:dyDescent="0.3">
      <c r="A522"/>
    </row>
    <row r="523" spans="1:1" x14ac:dyDescent="0.3">
      <c r="A523"/>
    </row>
    <row r="524" spans="1:1" x14ac:dyDescent="0.3">
      <c r="A524"/>
    </row>
    <row r="525" spans="1:1" x14ac:dyDescent="0.3">
      <c r="A525"/>
    </row>
    <row r="526" spans="1:1" x14ac:dyDescent="0.3">
      <c r="A526"/>
    </row>
    <row r="527" spans="1:1" x14ac:dyDescent="0.3">
      <c r="A527"/>
    </row>
    <row r="528" spans="1:1" x14ac:dyDescent="0.3">
      <c r="A528"/>
    </row>
    <row r="529" spans="1:1" x14ac:dyDescent="0.3">
      <c r="A529"/>
    </row>
    <row r="530" spans="1:1" x14ac:dyDescent="0.3">
      <c r="A530"/>
    </row>
    <row r="531" spans="1:1" x14ac:dyDescent="0.3">
      <c r="A531"/>
    </row>
    <row r="532" spans="1:1" x14ac:dyDescent="0.3">
      <c r="A532"/>
    </row>
    <row r="533" spans="1:1" x14ac:dyDescent="0.3">
      <c r="A533"/>
    </row>
    <row r="534" spans="1:1" x14ac:dyDescent="0.3">
      <c r="A534"/>
    </row>
    <row r="535" spans="1:1" x14ac:dyDescent="0.3">
      <c r="A535"/>
    </row>
    <row r="536" spans="1:1" x14ac:dyDescent="0.3">
      <c r="A536"/>
    </row>
    <row r="537" spans="1:1" x14ac:dyDescent="0.3">
      <c r="A537"/>
    </row>
    <row r="538" spans="1:1" x14ac:dyDescent="0.3">
      <c r="A538"/>
    </row>
    <row r="539" spans="1:1" x14ac:dyDescent="0.3">
      <c r="A539"/>
    </row>
    <row r="540" spans="1:1" x14ac:dyDescent="0.3">
      <c r="A540"/>
    </row>
    <row r="541" spans="1:1" x14ac:dyDescent="0.3">
      <c r="A541"/>
    </row>
    <row r="542" spans="1:1" x14ac:dyDescent="0.3">
      <c r="A542"/>
    </row>
    <row r="543" spans="1:1" x14ac:dyDescent="0.3">
      <c r="A543"/>
    </row>
    <row r="544" spans="1:1" x14ac:dyDescent="0.3">
      <c r="A544"/>
    </row>
    <row r="545" spans="1:1" x14ac:dyDescent="0.3">
      <c r="A545"/>
    </row>
    <row r="546" spans="1:1" x14ac:dyDescent="0.3">
      <c r="A546"/>
    </row>
    <row r="547" spans="1:1" x14ac:dyDescent="0.3">
      <c r="A547"/>
    </row>
    <row r="548" spans="1:1" x14ac:dyDescent="0.3">
      <c r="A548"/>
    </row>
    <row r="549" spans="1:1" x14ac:dyDescent="0.3">
      <c r="A549"/>
    </row>
    <row r="550" spans="1:1" x14ac:dyDescent="0.3">
      <c r="A550"/>
    </row>
    <row r="551" spans="1:1" x14ac:dyDescent="0.3">
      <c r="A551"/>
    </row>
    <row r="552" spans="1:1" x14ac:dyDescent="0.3">
      <c r="A552"/>
    </row>
    <row r="553" spans="1:1" x14ac:dyDescent="0.3">
      <c r="A553"/>
    </row>
    <row r="554" spans="1:1" x14ac:dyDescent="0.3">
      <c r="A554"/>
    </row>
    <row r="555" spans="1:1" x14ac:dyDescent="0.3">
      <c r="A555"/>
    </row>
    <row r="556" spans="1:1" x14ac:dyDescent="0.3">
      <c r="A556"/>
    </row>
    <row r="557" spans="1:1" x14ac:dyDescent="0.3">
      <c r="A557"/>
    </row>
    <row r="558" spans="1:1" x14ac:dyDescent="0.3">
      <c r="A558"/>
    </row>
    <row r="559" spans="1:1" x14ac:dyDescent="0.3">
      <c r="A559"/>
    </row>
    <row r="560" spans="1:1" x14ac:dyDescent="0.3">
      <c r="A560"/>
    </row>
    <row r="561" spans="1:1" x14ac:dyDescent="0.3">
      <c r="A561"/>
    </row>
    <row r="562" spans="1:1" x14ac:dyDescent="0.3">
      <c r="A562"/>
    </row>
    <row r="563" spans="1:1" x14ac:dyDescent="0.3">
      <c r="A563"/>
    </row>
    <row r="564" spans="1:1" x14ac:dyDescent="0.3">
      <c r="A564"/>
    </row>
    <row r="565" spans="1:1" x14ac:dyDescent="0.3">
      <c r="A565"/>
    </row>
    <row r="566" spans="1:1" x14ac:dyDescent="0.3">
      <c r="A566"/>
    </row>
    <row r="567" spans="1:1" x14ac:dyDescent="0.3">
      <c r="A567"/>
    </row>
    <row r="568" spans="1:1" x14ac:dyDescent="0.3">
      <c r="A568"/>
    </row>
    <row r="569" spans="1:1" x14ac:dyDescent="0.3">
      <c r="A569"/>
    </row>
    <row r="570" spans="1:1" x14ac:dyDescent="0.3">
      <c r="A570"/>
    </row>
    <row r="571" spans="1:1" x14ac:dyDescent="0.3">
      <c r="A571"/>
    </row>
    <row r="572" spans="1:1" x14ac:dyDescent="0.3">
      <c r="A572"/>
    </row>
    <row r="573" spans="1:1" x14ac:dyDescent="0.3">
      <c r="A573"/>
    </row>
    <row r="574" spans="1:1" x14ac:dyDescent="0.3">
      <c r="A574"/>
    </row>
    <row r="575" spans="1:1" x14ac:dyDescent="0.3">
      <c r="A575"/>
    </row>
    <row r="576" spans="1:1" x14ac:dyDescent="0.3">
      <c r="A576"/>
    </row>
    <row r="577" spans="1:1" x14ac:dyDescent="0.3">
      <c r="A577"/>
    </row>
    <row r="578" spans="1:1" x14ac:dyDescent="0.3">
      <c r="A578"/>
    </row>
    <row r="579" spans="1:1" x14ac:dyDescent="0.3">
      <c r="A579"/>
    </row>
    <row r="580" spans="1:1" x14ac:dyDescent="0.3">
      <c r="A580"/>
    </row>
    <row r="581" spans="1:1" x14ac:dyDescent="0.3">
      <c r="A581"/>
    </row>
    <row r="582" spans="1:1" x14ac:dyDescent="0.3">
      <c r="A582"/>
    </row>
    <row r="583" spans="1:1" x14ac:dyDescent="0.3">
      <c r="A583"/>
    </row>
    <row r="584" spans="1:1" x14ac:dyDescent="0.3">
      <c r="A584"/>
    </row>
    <row r="585" spans="1:1" x14ac:dyDescent="0.3">
      <c r="A585"/>
    </row>
    <row r="586" spans="1:1" x14ac:dyDescent="0.3">
      <c r="A586"/>
    </row>
    <row r="587" spans="1:1" x14ac:dyDescent="0.3">
      <c r="A587"/>
    </row>
    <row r="588" spans="1:1" x14ac:dyDescent="0.3">
      <c r="A588"/>
    </row>
    <row r="589" spans="1:1" x14ac:dyDescent="0.3">
      <c r="A589"/>
    </row>
    <row r="590" spans="1:1" x14ac:dyDescent="0.3">
      <c r="A590"/>
    </row>
    <row r="591" spans="1:1" x14ac:dyDescent="0.3">
      <c r="A591"/>
    </row>
    <row r="592" spans="1:1" x14ac:dyDescent="0.3">
      <c r="A592"/>
    </row>
    <row r="593" spans="1:1" x14ac:dyDescent="0.3">
      <c r="A593"/>
    </row>
    <row r="594" spans="1:1" x14ac:dyDescent="0.3">
      <c r="A594"/>
    </row>
    <row r="595" spans="1:1" x14ac:dyDescent="0.3">
      <c r="A595"/>
    </row>
    <row r="596" spans="1:1" x14ac:dyDescent="0.3">
      <c r="A596"/>
    </row>
    <row r="597" spans="1:1" x14ac:dyDescent="0.3">
      <c r="A597"/>
    </row>
    <row r="598" spans="1:1" x14ac:dyDescent="0.3">
      <c r="A598"/>
    </row>
    <row r="599" spans="1:1" x14ac:dyDescent="0.3">
      <c r="A599"/>
    </row>
    <row r="600" spans="1:1" x14ac:dyDescent="0.3">
      <c r="A600"/>
    </row>
    <row r="601" spans="1:1" x14ac:dyDescent="0.3">
      <c r="A601"/>
    </row>
    <row r="602" spans="1:1" x14ac:dyDescent="0.3">
      <c r="A602"/>
    </row>
    <row r="603" spans="1:1" x14ac:dyDescent="0.3">
      <c r="A603"/>
    </row>
    <row r="604" spans="1:1" x14ac:dyDescent="0.3">
      <c r="A604"/>
    </row>
    <row r="605" spans="1:1" x14ac:dyDescent="0.3">
      <c r="A605"/>
    </row>
    <row r="606" spans="1:1" x14ac:dyDescent="0.3">
      <c r="A606"/>
    </row>
    <row r="607" spans="1:1" x14ac:dyDescent="0.3">
      <c r="A607"/>
    </row>
    <row r="608" spans="1:1" x14ac:dyDescent="0.3">
      <c r="A608"/>
    </row>
    <row r="609" spans="1:1" x14ac:dyDescent="0.3">
      <c r="A609"/>
    </row>
    <row r="610" spans="1:1" x14ac:dyDescent="0.3">
      <c r="A610"/>
    </row>
    <row r="611" spans="1:1" x14ac:dyDescent="0.3">
      <c r="A611"/>
    </row>
    <row r="612" spans="1:1" x14ac:dyDescent="0.3">
      <c r="A612"/>
    </row>
    <row r="613" spans="1:1" x14ac:dyDescent="0.3">
      <c r="A613"/>
    </row>
    <row r="614" spans="1:1" x14ac:dyDescent="0.3">
      <c r="A614"/>
    </row>
    <row r="615" spans="1:1" x14ac:dyDescent="0.3">
      <c r="A615"/>
    </row>
    <row r="616" spans="1:1" x14ac:dyDescent="0.3">
      <c r="A616"/>
    </row>
    <row r="617" spans="1:1" x14ac:dyDescent="0.3">
      <c r="A617"/>
    </row>
    <row r="618" spans="1:1" x14ac:dyDescent="0.3">
      <c r="A618"/>
    </row>
    <row r="619" spans="1:1" x14ac:dyDescent="0.3">
      <c r="A619"/>
    </row>
    <row r="620" spans="1:1" x14ac:dyDescent="0.3">
      <c r="A620"/>
    </row>
    <row r="621" spans="1:1" x14ac:dyDescent="0.3">
      <c r="A621"/>
    </row>
    <row r="622" spans="1:1" x14ac:dyDescent="0.3">
      <c r="A622"/>
    </row>
    <row r="623" spans="1:1" x14ac:dyDescent="0.3">
      <c r="A623"/>
    </row>
    <row r="624" spans="1:1" x14ac:dyDescent="0.3">
      <c r="A624"/>
    </row>
    <row r="625" spans="1:1" x14ac:dyDescent="0.3">
      <c r="A625"/>
    </row>
    <row r="626" spans="1:1" x14ac:dyDescent="0.3">
      <c r="A626"/>
    </row>
    <row r="627" spans="1:1" x14ac:dyDescent="0.3">
      <c r="A627"/>
    </row>
    <row r="628" spans="1:1" x14ac:dyDescent="0.3">
      <c r="A628"/>
    </row>
    <row r="629" spans="1:1" x14ac:dyDescent="0.3">
      <c r="A629"/>
    </row>
    <row r="630" spans="1:1" x14ac:dyDescent="0.3">
      <c r="A630"/>
    </row>
    <row r="631" spans="1:1" x14ac:dyDescent="0.3">
      <c r="A631"/>
    </row>
    <row r="632" spans="1:1" x14ac:dyDescent="0.3">
      <c r="A632"/>
    </row>
    <row r="633" spans="1:1" x14ac:dyDescent="0.3">
      <c r="A633"/>
    </row>
    <row r="634" spans="1:1" x14ac:dyDescent="0.3">
      <c r="A634"/>
    </row>
    <row r="635" spans="1:1" x14ac:dyDescent="0.3">
      <c r="A635"/>
    </row>
    <row r="636" spans="1:1" x14ac:dyDescent="0.3">
      <c r="A636"/>
    </row>
    <row r="637" spans="1:1" x14ac:dyDescent="0.3">
      <c r="A637"/>
    </row>
    <row r="638" spans="1:1" x14ac:dyDescent="0.3">
      <c r="A638"/>
    </row>
    <row r="639" spans="1:1" x14ac:dyDescent="0.3">
      <c r="A639"/>
    </row>
    <row r="640" spans="1:1" x14ac:dyDescent="0.3">
      <c r="A640"/>
    </row>
    <row r="641" spans="1:1" x14ac:dyDescent="0.3">
      <c r="A641"/>
    </row>
    <row r="642" spans="1:1" x14ac:dyDescent="0.3">
      <c r="A642"/>
    </row>
    <row r="643" spans="1:1" x14ac:dyDescent="0.3">
      <c r="A643"/>
    </row>
    <row r="644" spans="1:1" x14ac:dyDescent="0.3">
      <c r="A644"/>
    </row>
    <row r="645" spans="1:1" x14ac:dyDescent="0.3">
      <c r="A645"/>
    </row>
    <row r="646" spans="1:1" x14ac:dyDescent="0.3">
      <c r="A646"/>
    </row>
    <row r="647" spans="1:1" x14ac:dyDescent="0.3">
      <c r="A647"/>
    </row>
    <row r="648" spans="1:1" x14ac:dyDescent="0.3">
      <c r="A648"/>
    </row>
    <row r="649" spans="1:1" x14ac:dyDescent="0.3">
      <c r="A649"/>
    </row>
    <row r="650" spans="1:1" x14ac:dyDescent="0.3">
      <c r="A650"/>
    </row>
    <row r="651" spans="1:1" x14ac:dyDescent="0.3">
      <c r="A651"/>
    </row>
    <row r="652" spans="1:1" x14ac:dyDescent="0.3">
      <c r="A652"/>
    </row>
    <row r="653" spans="1:1" x14ac:dyDescent="0.3">
      <c r="A653"/>
    </row>
    <row r="654" spans="1:1" x14ac:dyDescent="0.3">
      <c r="A654"/>
    </row>
    <row r="655" spans="1:1" x14ac:dyDescent="0.3">
      <c r="A655"/>
    </row>
    <row r="656" spans="1:1" x14ac:dyDescent="0.3">
      <c r="A656"/>
    </row>
    <row r="657" spans="1:1" x14ac:dyDescent="0.3">
      <c r="A657"/>
    </row>
    <row r="658" spans="1:1" x14ac:dyDescent="0.3">
      <c r="A658"/>
    </row>
    <row r="659" spans="1:1" x14ac:dyDescent="0.3">
      <c r="A659"/>
    </row>
    <row r="660" spans="1:1" x14ac:dyDescent="0.3">
      <c r="A660"/>
    </row>
    <row r="661" spans="1:1" x14ac:dyDescent="0.3">
      <c r="A661"/>
    </row>
    <row r="662" spans="1:1" x14ac:dyDescent="0.3">
      <c r="A662"/>
    </row>
    <row r="663" spans="1:1" x14ac:dyDescent="0.3">
      <c r="A663"/>
    </row>
    <row r="664" spans="1:1" x14ac:dyDescent="0.3">
      <c r="A664"/>
    </row>
    <row r="665" spans="1:1" x14ac:dyDescent="0.3">
      <c r="A665"/>
    </row>
    <row r="666" spans="1:1" x14ac:dyDescent="0.3">
      <c r="A666"/>
    </row>
    <row r="667" spans="1:1" x14ac:dyDescent="0.3">
      <c r="A667"/>
    </row>
    <row r="668" spans="1:1" x14ac:dyDescent="0.3">
      <c r="A668"/>
    </row>
    <row r="669" spans="1:1" x14ac:dyDescent="0.3">
      <c r="A669"/>
    </row>
    <row r="670" spans="1:1" x14ac:dyDescent="0.3">
      <c r="A670"/>
    </row>
    <row r="671" spans="1:1" x14ac:dyDescent="0.3">
      <c r="A671"/>
    </row>
    <row r="672" spans="1:1" x14ac:dyDescent="0.3">
      <c r="A672"/>
    </row>
    <row r="673" spans="1:1" x14ac:dyDescent="0.3">
      <c r="A673"/>
    </row>
    <row r="674" spans="1:1" x14ac:dyDescent="0.3">
      <c r="A674"/>
    </row>
    <row r="675" spans="1:1" x14ac:dyDescent="0.3">
      <c r="A675"/>
    </row>
    <row r="676" spans="1:1" x14ac:dyDescent="0.3">
      <c r="A676"/>
    </row>
    <row r="677" spans="1:1" x14ac:dyDescent="0.3">
      <c r="A677"/>
    </row>
    <row r="678" spans="1:1" x14ac:dyDescent="0.3">
      <c r="A678"/>
    </row>
    <row r="679" spans="1:1" x14ac:dyDescent="0.3">
      <c r="A679"/>
    </row>
    <row r="680" spans="1:1" x14ac:dyDescent="0.3">
      <c r="A680"/>
    </row>
    <row r="681" spans="1:1" x14ac:dyDescent="0.3">
      <c r="A681"/>
    </row>
    <row r="682" spans="1:1" x14ac:dyDescent="0.3">
      <c r="A682"/>
    </row>
    <row r="683" spans="1:1" x14ac:dyDescent="0.3">
      <c r="A683"/>
    </row>
    <row r="684" spans="1:1" x14ac:dyDescent="0.3">
      <c r="A684"/>
    </row>
    <row r="685" spans="1:1" x14ac:dyDescent="0.3">
      <c r="A685"/>
    </row>
    <row r="686" spans="1:1" x14ac:dyDescent="0.3">
      <c r="A686"/>
    </row>
    <row r="687" spans="1:1" x14ac:dyDescent="0.3">
      <c r="A687"/>
    </row>
    <row r="688" spans="1:1" x14ac:dyDescent="0.3">
      <c r="A688"/>
    </row>
    <row r="689" spans="1:1" x14ac:dyDescent="0.3">
      <c r="A689"/>
    </row>
    <row r="690" spans="1:1" x14ac:dyDescent="0.3">
      <c r="A690"/>
    </row>
    <row r="691" spans="1:1" x14ac:dyDescent="0.3">
      <c r="A691"/>
    </row>
    <row r="692" spans="1:1" x14ac:dyDescent="0.3">
      <c r="A692"/>
    </row>
    <row r="693" spans="1:1" x14ac:dyDescent="0.3">
      <c r="A693"/>
    </row>
    <row r="694" spans="1:1" x14ac:dyDescent="0.3">
      <c r="A694"/>
    </row>
    <row r="695" spans="1:1" x14ac:dyDescent="0.3">
      <c r="A695"/>
    </row>
    <row r="696" spans="1:1" x14ac:dyDescent="0.3">
      <c r="A696"/>
    </row>
    <row r="697" spans="1:1" x14ac:dyDescent="0.3">
      <c r="A697"/>
    </row>
    <row r="698" spans="1:1" x14ac:dyDescent="0.3">
      <c r="A698"/>
    </row>
    <row r="699" spans="1:1" x14ac:dyDescent="0.3">
      <c r="A699"/>
    </row>
    <row r="700" spans="1:1" x14ac:dyDescent="0.3">
      <c r="A700"/>
    </row>
    <row r="701" spans="1:1" x14ac:dyDescent="0.3">
      <c r="A701"/>
    </row>
    <row r="702" spans="1:1" x14ac:dyDescent="0.3">
      <c r="A702"/>
    </row>
    <row r="703" spans="1:1" x14ac:dyDescent="0.3">
      <c r="A703"/>
    </row>
    <row r="704" spans="1:1" x14ac:dyDescent="0.3">
      <c r="A704"/>
    </row>
    <row r="705" spans="1:1" x14ac:dyDescent="0.3">
      <c r="A705"/>
    </row>
    <row r="706" spans="1:1" x14ac:dyDescent="0.3">
      <c r="A706"/>
    </row>
    <row r="707" spans="1:1" x14ac:dyDescent="0.3">
      <c r="A707"/>
    </row>
    <row r="708" spans="1:1" x14ac:dyDescent="0.3">
      <c r="A708"/>
    </row>
    <row r="709" spans="1:1" x14ac:dyDescent="0.3">
      <c r="A709"/>
    </row>
    <row r="710" spans="1:1" x14ac:dyDescent="0.3">
      <c r="A710"/>
    </row>
    <row r="711" spans="1:1" x14ac:dyDescent="0.3">
      <c r="A711"/>
    </row>
    <row r="712" spans="1:1" x14ac:dyDescent="0.3">
      <c r="A712"/>
    </row>
    <row r="713" spans="1:1" x14ac:dyDescent="0.3">
      <c r="A713"/>
    </row>
    <row r="714" spans="1:1" x14ac:dyDescent="0.3">
      <c r="A714"/>
    </row>
    <row r="715" spans="1:1" x14ac:dyDescent="0.3">
      <c r="A715"/>
    </row>
    <row r="716" spans="1:1" x14ac:dyDescent="0.3">
      <c r="A716"/>
    </row>
    <row r="717" spans="1:1" x14ac:dyDescent="0.3">
      <c r="A717"/>
    </row>
    <row r="718" spans="1:1" x14ac:dyDescent="0.3">
      <c r="A718"/>
    </row>
    <row r="719" spans="1:1" x14ac:dyDescent="0.3">
      <c r="A719"/>
    </row>
    <row r="720" spans="1:1" x14ac:dyDescent="0.3">
      <c r="A720"/>
    </row>
    <row r="721" spans="1:1" x14ac:dyDescent="0.3">
      <c r="A721"/>
    </row>
    <row r="722" spans="1:1" x14ac:dyDescent="0.3">
      <c r="A722"/>
    </row>
    <row r="723" spans="1:1" x14ac:dyDescent="0.3">
      <c r="A723"/>
    </row>
    <row r="724" spans="1:1" x14ac:dyDescent="0.3">
      <c r="A724"/>
    </row>
    <row r="725" spans="1:1" x14ac:dyDescent="0.3">
      <c r="A725"/>
    </row>
    <row r="726" spans="1:1" x14ac:dyDescent="0.3">
      <c r="A726"/>
    </row>
    <row r="727" spans="1:1" x14ac:dyDescent="0.3">
      <c r="A727"/>
    </row>
    <row r="728" spans="1:1" x14ac:dyDescent="0.3">
      <c r="A728"/>
    </row>
    <row r="729" spans="1:1" x14ac:dyDescent="0.3">
      <c r="A729"/>
    </row>
    <row r="730" spans="1:1" x14ac:dyDescent="0.3">
      <c r="A730"/>
    </row>
    <row r="731" spans="1:1" x14ac:dyDescent="0.3">
      <c r="A731"/>
    </row>
    <row r="732" spans="1:1" x14ac:dyDescent="0.3">
      <c r="A732"/>
    </row>
    <row r="733" spans="1:1" x14ac:dyDescent="0.3">
      <c r="A733"/>
    </row>
    <row r="734" spans="1:1" x14ac:dyDescent="0.3">
      <c r="A734"/>
    </row>
    <row r="735" spans="1:1" x14ac:dyDescent="0.3">
      <c r="A735"/>
    </row>
    <row r="736" spans="1:1" x14ac:dyDescent="0.3">
      <c r="A736"/>
    </row>
    <row r="737" spans="1:1" x14ac:dyDescent="0.3">
      <c r="A737"/>
    </row>
    <row r="738" spans="1:1" x14ac:dyDescent="0.3">
      <c r="A738"/>
    </row>
    <row r="739" spans="1:1" x14ac:dyDescent="0.3">
      <c r="A739"/>
    </row>
    <row r="740" spans="1:1" x14ac:dyDescent="0.3">
      <c r="A740"/>
    </row>
    <row r="741" spans="1:1" x14ac:dyDescent="0.3">
      <c r="A741"/>
    </row>
    <row r="742" spans="1:1" x14ac:dyDescent="0.3">
      <c r="A742"/>
    </row>
    <row r="743" spans="1:1" x14ac:dyDescent="0.3">
      <c r="A743"/>
    </row>
    <row r="744" spans="1:1" x14ac:dyDescent="0.3">
      <c r="A744"/>
    </row>
    <row r="745" spans="1:1" x14ac:dyDescent="0.3">
      <c r="A745"/>
    </row>
    <row r="746" spans="1:1" x14ac:dyDescent="0.3">
      <c r="A746"/>
    </row>
    <row r="747" spans="1:1" x14ac:dyDescent="0.3">
      <c r="A747"/>
    </row>
    <row r="748" spans="1:1" x14ac:dyDescent="0.3">
      <c r="A748"/>
    </row>
    <row r="749" spans="1:1" x14ac:dyDescent="0.3">
      <c r="A749"/>
    </row>
    <row r="750" spans="1:1" x14ac:dyDescent="0.3">
      <c r="A750"/>
    </row>
    <row r="751" spans="1:1" x14ac:dyDescent="0.3">
      <c r="A751"/>
    </row>
    <row r="752" spans="1:1" x14ac:dyDescent="0.3">
      <c r="A752"/>
    </row>
    <row r="753" spans="1:1" x14ac:dyDescent="0.3">
      <c r="A753"/>
    </row>
    <row r="754" spans="1:1" x14ac:dyDescent="0.3">
      <c r="A754"/>
    </row>
    <row r="755" spans="1:1" x14ac:dyDescent="0.3">
      <c r="A755"/>
    </row>
    <row r="756" spans="1:1" x14ac:dyDescent="0.3">
      <c r="A756"/>
    </row>
    <row r="757" spans="1:1" x14ac:dyDescent="0.3">
      <c r="A757"/>
    </row>
    <row r="758" spans="1:1" x14ac:dyDescent="0.3">
      <c r="A758"/>
    </row>
    <row r="759" spans="1:1" x14ac:dyDescent="0.3">
      <c r="A759"/>
    </row>
    <row r="760" spans="1:1" x14ac:dyDescent="0.3">
      <c r="A760"/>
    </row>
    <row r="761" spans="1:1" x14ac:dyDescent="0.3">
      <c r="A761"/>
    </row>
    <row r="762" spans="1:1" x14ac:dyDescent="0.3">
      <c r="A762"/>
    </row>
    <row r="763" spans="1:1" x14ac:dyDescent="0.3">
      <c r="A763"/>
    </row>
    <row r="764" spans="1:1" x14ac:dyDescent="0.3">
      <c r="A764"/>
    </row>
    <row r="765" spans="1:1" x14ac:dyDescent="0.3">
      <c r="A765"/>
    </row>
    <row r="766" spans="1:1" x14ac:dyDescent="0.3">
      <c r="A766"/>
    </row>
    <row r="767" spans="1:1" x14ac:dyDescent="0.3">
      <c r="A767"/>
    </row>
    <row r="768" spans="1:1" x14ac:dyDescent="0.3">
      <c r="A768"/>
    </row>
    <row r="769" spans="1:1" x14ac:dyDescent="0.3">
      <c r="A769"/>
    </row>
    <row r="770" spans="1:1" x14ac:dyDescent="0.3">
      <c r="A770"/>
    </row>
    <row r="771" spans="1:1" x14ac:dyDescent="0.3">
      <c r="A771"/>
    </row>
    <row r="772" spans="1:1" x14ac:dyDescent="0.3">
      <c r="A772"/>
    </row>
    <row r="773" spans="1:1" x14ac:dyDescent="0.3">
      <c r="A773"/>
    </row>
    <row r="774" spans="1:1" x14ac:dyDescent="0.3">
      <c r="A774"/>
    </row>
    <row r="775" spans="1:1" x14ac:dyDescent="0.3">
      <c r="A775"/>
    </row>
    <row r="776" spans="1:1" x14ac:dyDescent="0.3">
      <c r="A776"/>
    </row>
    <row r="777" spans="1:1" x14ac:dyDescent="0.3">
      <c r="A777"/>
    </row>
    <row r="778" spans="1:1" x14ac:dyDescent="0.3">
      <c r="A778"/>
    </row>
    <row r="779" spans="1:1" x14ac:dyDescent="0.3">
      <c r="A779"/>
    </row>
    <row r="780" spans="1:1" x14ac:dyDescent="0.3">
      <c r="A780"/>
    </row>
    <row r="781" spans="1:1" x14ac:dyDescent="0.3">
      <c r="A781"/>
    </row>
    <row r="782" spans="1:1" x14ac:dyDescent="0.3">
      <c r="A782"/>
    </row>
    <row r="783" spans="1:1" x14ac:dyDescent="0.3">
      <c r="A783"/>
    </row>
    <row r="784" spans="1:1" x14ac:dyDescent="0.3">
      <c r="A784"/>
    </row>
    <row r="785" spans="1:1" x14ac:dyDescent="0.3">
      <c r="A785"/>
    </row>
    <row r="786" spans="1:1" x14ac:dyDescent="0.3">
      <c r="A786"/>
    </row>
    <row r="787" spans="1:1" x14ac:dyDescent="0.3">
      <c r="A787"/>
    </row>
    <row r="788" spans="1:1" x14ac:dyDescent="0.3">
      <c r="A788"/>
    </row>
    <row r="789" spans="1:1" x14ac:dyDescent="0.3">
      <c r="A789"/>
    </row>
    <row r="790" spans="1:1" x14ac:dyDescent="0.3">
      <c r="A790"/>
    </row>
    <row r="791" spans="1:1" x14ac:dyDescent="0.3">
      <c r="A791"/>
    </row>
    <row r="792" spans="1:1" x14ac:dyDescent="0.3">
      <c r="A792"/>
    </row>
    <row r="793" spans="1:1" x14ac:dyDescent="0.3">
      <c r="A793"/>
    </row>
    <row r="794" spans="1:1" x14ac:dyDescent="0.3">
      <c r="A794"/>
    </row>
    <row r="795" spans="1:1" x14ac:dyDescent="0.3">
      <c r="A795"/>
    </row>
    <row r="796" spans="1:1" x14ac:dyDescent="0.3">
      <c r="A796"/>
    </row>
    <row r="797" spans="1:1" x14ac:dyDescent="0.3">
      <c r="A797"/>
    </row>
    <row r="798" spans="1:1" x14ac:dyDescent="0.3">
      <c r="A798"/>
    </row>
    <row r="799" spans="1:1" x14ac:dyDescent="0.3">
      <c r="A799"/>
    </row>
    <row r="800" spans="1:1" x14ac:dyDescent="0.3">
      <c r="A800"/>
    </row>
    <row r="801" spans="1:1" x14ac:dyDescent="0.3">
      <c r="A801"/>
    </row>
    <row r="802" spans="1:1" x14ac:dyDescent="0.3">
      <c r="A802"/>
    </row>
    <row r="803" spans="1:1" x14ac:dyDescent="0.3">
      <c r="A803"/>
    </row>
    <row r="804" spans="1:1" x14ac:dyDescent="0.3">
      <c r="A804"/>
    </row>
    <row r="805" spans="1:1" x14ac:dyDescent="0.3">
      <c r="A805"/>
    </row>
    <row r="806" spans="1:1" x14ac:dyDescent="0.3">
      <c r="A806"/>
    </row>
    <row r="807" spans="1:1" x14ac:dyDescent="0.3">
      <c r="A807"/>
    </row>
    <row r="808" spans="1:1" x14ac:dyDescent="0.3">
      <c r="A808"/>
    </row>
    <row r="809" spans="1:1" x14ac:dyDescent="0.3">
      <c r="A809"/>
    </row>
    <row r="810" spans="1:1" x14ac:dyDescent="0.3">
      <c r="A810"/>
    </row>
    <row r="811" spans="1:1" x14ac:dyDescent="0.3">
      <c r="A811"/>
    </row>
    <row r="812" spans="1:1" x14ac:dyDescent="0.3">
      <c r="A812"/>
    </row>
    <row r="813" spans="1:1" x14ac:dyDescent="0.3">
      <c r="A813"/>
    </row>
    <row r="814" spans="1:1" x14ac:dyDescent="0.3">
      <c r="A814"/>
    </row>
    <row r="815" spans="1:1" x14ac:dyDescent="0.3">
      <c r="A815"/>
    </row>
    <row r="816" spans="1:1" x14ac:dyDescent="0.3">
      <c r="A816"/>
    </row>
    <row r="817" spans="1:1" x14ac:dyDescent="0.3">
      <c r="A817"/>
    </row>
    <row r="818" spans="1:1" x14ac:dyDescent="0.3">
      <c r="A818"/>
    </row>
    <row r="819" spans="1:1" x14ac:dyDescent="0.3">
      <c r="A819"/>
    </row>
    <row r="820" spans="1:1" x14ac:dyDescent="0.3">
      <c r="A820"/>
    </row>
    <row r="821" spans="1:1" x14ac:dyDescent="0.3">
      <c r="A821"/>
    </row>
    <row r="822" spans="1:1" x14ac:dyDescent="0.3">
      <c r="A822"/>
    </row>
    <row r="823" spans="1:1" x14ac:dyDescent="0.3">
      <c r="A823"/>
    </row>
    <row r="824" spans="1:1" x14ac:dyDescent="0.3">
      <c r="A824"/>
    </row>
    <row r="825" spans="1:1" x14ac:dyDescent="0.3">
      <c r="A825"/>
    </row>
    <row r="826" spans="1:1" x14ac:dyDescent="0.3">
      <c r="A826"/>
    </row>
    <row r="827" spans="1:1" x14ac:dyDescent="0.3">
      <c r="A827"/>
    </row>
    <row r="828" spans="1:1" x14ac:dyDescent="0.3">
      <c r="A828"/>
    </row>
    <row r="829" spans="1:1" x14ac:dyDescent="0.3">
      <c r="A829"/>
    </row>
    <row r="830" spans="1:1" x14ac:dyDescent="0.3">
      <c r="A830"/>
    </row>
    <row r="831" spans="1:1" x14ac:dyDescent="0.3">
      <c r="A831"/>
    </row>
    <row r="832" spans="1:1" x14ac:dyDescent="0.3">
      <c r="A832"/>
    </row>
    <row r="833" spans="1:1" x14ac:dyDescent="0.3">
      <c r="A833"/>
    </row>
    <row r="834" spans="1:1" x14ac:dyDescent="0.3">
      <c r="A834"/>
    </row>
    <row r="835" spans="1:1" x14ac:dyDescent="0.3">
      <c r="A835"/>
    </row>
    <row r="836" spans="1:1" x14ac:dyDescent="0.3">
      <c r="A836"/>
    </row>
    <row r="837" spans="1:1" x14ac:dyDescent="0.3">
      <c r="A837"/>
    </row>
    <row r="838" spans="1:1" x14ac:dyDescent="0.3">
      <c r="A838"/>
    </row>
    <row r="839" spans="1:1" x14ac:dyDescent="0.3">
      <c r="A839"/>
    </row>
    <row r="840" spans="1:1" x14ac:dyDescent="0.3">
      <c r="A840"/>
    </row>
    <row r="841" spans="1:1" x14ac:dyDescent="0.3">
      <c r="A841"/>
    </row>
    <row r="842" spans="1:1" x14ac:dyDescent="0.3">
      <c r="A842"/>
    </row>
    <row r="843" spans="1:1" x14ac:dyDescent="0.3">
      <c r="A843"/>
    </row>
    <row r="844" spans="1:1" x14ac:dyDescent="0.3">
      <c r="A844"/>
    </row>
    <row r="845" spans="1:1" x14ac:dyDescent="0.3">
      <c r="A845"/>
    </row>
    <row r="846" spans="1:1" x14ac:dyDescent="0.3">
      <c r="A846"/>
    </row>
    <row r="847" spans="1:1" x14ac:dyDescent="0.3">
      <c r="A847"/>
    </row>
    <row r="848" spans="1:1" x14ac:dyDescent="0.3">
      <c r="A848"/>
    </row>
    <row r="849" spans="1:1" x14ac:dyDescent="0.3">
      <c r="A849"/>
    </row>
    <row r="850" spans="1:1" x14ac:dyDescent="0.3">
      <c r="A850"/>
    </row>
    <row r="851" spans="1:1" x14ac:dyDescent="0.3">
      <c r="A851"/>
    </row>
    <row r="852" spans="1:1" x14ac:dyDescent="0.3">
      <c r="A852"/>
    </row>
    <row r="853" spans="1:1" x14ac:dyDescent="0.3">
      <c r="A853"/>
    </row>
    <row r="854" spans="1:1" x14ac:dyDescent="0.3">
      <c r="A854"/>
    </row>
    <row r="855" spans="1:1" x14ac:dyDescent="0.3">
      <c r="A855"/>
    </row>
    <row r="856" spans="1:1" x14ac:dyDescent="0.3">
      <c r="A856"/>
    </row>
    <row r="857" spans="1:1" x14ac:dyDescent="0.3">
      <c r="A857"/>
    </row>
    <row r="858" spans="1:1" x14ac:dyDescent="0.3">
      <c r="A858"/>
    </row>
    <row r="859" spans="1:1" x14ac:dyDescent="0.3">
      <c r="A859"/>
    </row>
    <row r="860" spans="1:1" x14ac:dyDescent="0.3">
      <c r="A860"/>
    </row>
    <row r="861" spans="1:1" x14ac:dyDescent="0.3">
      <c r="A861"/>
    </row>
    <row r="862" spans="1:1" x14ac:dyDescent="0.3">
      <c r="A862"/>
    </row>
    <row r="863" spans="1:1" x14ac:dyDescent="0.3">
      <c r="A863"/>
    </row>
    <row r="864" spans="1:1" x14ac:dyDescent="0.3">
      <c r="A864"/>
    </row>
    <row r="865" spans="1:1" x14ac:dyDescent="0.3">
      <c r="A865"/>
    </row>
    <row r="866" spans="1:1" x14ac:dyDescent="0.3">
      <c r="A866"/>
    </row>
    <row r="867" spans="1:1" x14ac:dyDescent="0.3">
      <c r="A867"/>
    </row>
    <row r="868" spans="1:1" x14ac:dyDescent="0.3">
      <c r="A868"/>
    </row>
    <row r="869" spans="1:1" x14ac:dyDescent="0.3">
      <c r="A869"/>
    </row>
    <row r="870" spans="1:1" x14ac:dyDescent="0.3">
      <c r="A870"/>
    </row>
    <row r="871" spans="1:1" x14ac:dyDescent="0.3">
      <c r="A871"/>
    </row>
    <row r="872" spans="1:1" x14ac:dyDescent="0.3">
      <c r="A872"/>
    </row>
    <row r="873" spans="1:1" x14ac:dyDescent="0.3">
      <c r="A873"/>
    </row>
    <row r="874" spans="1:1" x14ac:dyDescent="0.3">
      <c r="A874"/>
    </row>
    <row r="875" spans="1:1" x14ac:dyDescent="0.3">
      <c r="A875"/>
    </row>
    <row r="876" spans="1:1" x14ac:dyDescent="0.3">
      <c r="A876"/>
    </row>
    <row r="877" spans="1:1" x14ac:dyDescent="0.3">
      <c r="A877"/>
    </row>
    <row r="878" spans="1:1" x14ac:dyDescent="0.3">
      <c r="A878"/>
    </row>
    <row r="879" spans="1:1" x14ac:dyDescent="0.3">
      <c r="A879"/>
    </row>
    <row r="880" spans="1:1" x14ac:dyDescent="0.3">
      <c r="A880"/>
    </row>
    <row r="881" spans="1:1" x14ac:dyDescent="0.3">
      <c r="A881"/>
    </row>
    <row r="882" spans="1:1" x14ac:dyDescent="0.3">
      <c r="A882"/>
    </row>
    <row r="883" spans="1:1" x14ac:dyDescent="0.3">
      <c r="A883"/>
    </row>
    <row r="884" spans="1:1" x14ac:dyDescent="0.3">
      <c r="A884"/>
    </row>
    <row r="885" spans="1:1" x14ac:dyDescent="0.3">
      <c r="A885"/>
    </row>
    <row r="886" spans="1:1" x14ac:dyDescent="0.3">
      <c r="A886"/>
    </row>
    <row r="887" spans="1:1" x14ac:dyDescent="0.3">
      <c r="A887"/>
    </row>
    <row r="888" spans="1:1" x14ac:dyDescent="0.3">
      <c r="A888"/>
    </row>
    <row r="889" spans="1:1" x14ac:dyDescent="0.3">
      <c r="A889"/>
    </row>
    <row r="890" spans="1:1" x14ac:dyDescent="0.3">
      <c r="A890"/>
    </row>
    <row r="891" spans="1:1" x14ac:dyDescent="0.3">
      <c r="A891"/>
    </row>
    <row r="892" spans="1:1" x14ac:dyDescent="0.3">
      <c r="A892"/>
    </row>
    <row r="893" spans="1:1" x14ac:dyDescent="0.3">
      <c r="A893"/>
    </row>
    <row r="894" spans="1:1" x14ac:dyDescent="0.3">
      <c r="A894"/>
    </row>
    <row r="895" spans="1:1" x14ac:dyDescent="0.3">
      <c r="A895"/>
    </row>
    <row r="896" spans="1:1" x14ac:dyDescent="0.3">
      <c r="A896"/>
    </row>
    <row r="897" spans="1:1" x14ac:dyDescent="0.3">
      <c r="A897"/>
    </row>
    <row r="898" spans="1:1" x14ac:dyDescent="0.3">
      <c r="A898"/>
    </row>
    <row r="899" spans="1:1" x14ac:dyDescent="0.3">
      <c r="A899"/>
    </row>
    <row r="900" spans="1:1" x14ac:dyDescent="0.3">
      <c r="A900"/>
    </row>
    <row r="901" spans="1:1" x14ac:dyDescent="0.3">
      <c r="A901"/>
    </row>
    <row r="902" spans="1:1" x14ac:dyDescent="0.3">
      <c r="A902"/>
    </row>
    <row r="903" spans="1:1" x14ac:dyDescent="0.3">
      <c r="A903"/>
    </row>
    <row r="904" spans="1:1" x14ac:dyDescent="0.3">
      <c r="A904"/>
    </row>
    <row r="905" spans="1:1" x14ac:dyDescent="0.3">
      <c r="A905"/>
    </row>
    <row r="906" spans="1:1" x14ac:dyDescent="0.3">
      <c r="A906"/>
    </row>
    <row r="907" spans="1:1" x14ac:dyDescent="0.3">
      <c r="A907"/>
    </row>
    <row r="908" spans="1:1" x14ac:dyDescent="0.3">
      <c r="A908"/>
    </row>
    <row r="909" spans="1:1" x14ac:dyDescent="0.3">
      <c r="A909"/>
    </row>
    <row r="910" spans="1:1" x14ac:dyDescent="0.3">
      <c r="A910"/>
    </row>
    <row r="911" spans="1:1" x14ac:dyDescent="0.3">
      <c r="A911"/>
    </row>
    <row r="912" spans="1:1" x14ac:dyDescent="0.3">
      <c r="A912"/>
    </row>
    <row r="913" spans="1:1" x14ac:dyDescent="0.3">
      <c r="A913"/>
    </row>
    <row r="914" spans="1:1" x14ac:dyDescent="0.3">
      <c r="A914"/>
    </row>
    <row r="915" spans="1:1" x14ac:dyDescent="0.3">
      <c r="A915"/>
    </row>
    <row r="916" spans="1:1" x14ac:dyDescent="0.3">
      <c r="A916"/>
    </row>
    <row r="917" spans="1:1" x14ac:dyDescent="0.3">
      <c r="A917"/>
    </row>
    <row r="918" spans="1:1" x14ac:dyDescent="0.3">
      <c r="A918"/>
    </row>
    <row r="919" spans="1:1" x14ac:dyDescent="0.3">
      <c r="A919"/>
    </row>
    <row r="920" spans="1:1" x14ac:dyDescent="0.3">
      <c r="A920"/>
    </row>
    <row r="921" spans="1:1" x14ac:dyDescent="0.3">
      <c r="A921"/>
    </row>
    <row r="922" spans="1:1" x14ac:dyDescent="0.3">
      <c r="A922"/>
    </row>
    <row r="923" spans="1:1" x14ac:dyDescent="0.3">
      <c r="A923"/>
    </row>
    <row r="924" spans="1:1" x14ac:dyDescent="0.3">
      <c r="A924"/>
    </row>
    <row r="925" spans="1:1" x14ac:dyDescent="0.3">
      <c r="A925"/>
    </row>
    <row r="926" spans="1:1" x14ac:dyDescent="0.3">
      <c r="A926"/>
    </row>
    <row r="927" spans="1:1" x14ac:dyDescent="0.3">
      <c r="A927"/>
    </row>
    <row r="928" spans="1:1" x14ac:dyDescent="0.3">
      <c r="A928"/>
    </row>
    <row r="929" spans="1:1" x14ac:dyDescent="0.3">
      <c r="A929"/>
    </row>
    <row r="930" spans="1:1" x14ac:dyDescent="0.3">
      <c r="A930"/>
    </row>
    <row r="931" spans="1:1" x14ac:dyDescent="0.3">
      <c r="A931"/>
    </row>
    <row r="932" spans="1:1" x14ac:dyDescent="0.3">
      <c r="A932"/>
    </row>
    <row r="933" spans="1:1" x14ac:dyDescent="0.3">
      <c r="A933"/>
    </row>
    <row r="934" spans="1:1" x14ac:dyDescent="0.3">
      <c r="A934"/>
    </row>
    <row r="935" spans="1:1" x14ac:dyDescent="0.3">
      <c r="A935"/>
    </row>
    <row r="936" spans="1:1" x14ac:dyDescent="0.3">
      <c r="A936"/>
    </row>
    <row r="937" spans="1:1" x14ac:dyDescent="0.3">
      <c r="A937"/>
    </row>
    <row r="938" spans="1:1" x14ac:dyDescent="0.3">
      <c r="A938"/>
    </row>
    <row r="939" spans="1:1" x14ac:dyDescent="0.3">
      <c r="A939"/>
    </row>
    <row r="940" spans="1:1" x14ac:dyDescent="0.3">
      <c r="A940"/>
    </row>
    <row r="941" spans="1:1" x14ac:dyDescent="0.3">
      <c r="A941"/>
    </row>
    <row r="942" spans="1:1" x14ac:dyDescent="0.3">
      <c r="A942"/>
    </row>
    <row r="943" spans="1:1" x14ac:dyDescent="0.3">
      <c r="A943"/>
    </row>
    <row r="944" spans="1:1" x14ac:dyDescent="0.3">
      <c r="A944"/>
    </row>
    <row r="945" spans="1:1" x14ac:dyDescent="0.3">
      <c r="A945"/>
    </row>
    <row r="946" spans="1:1" x14ac:dyDescent="0.3">
      <c r="A946"/>
    </row>
    <row r="947" spans="1:1" x14ac:dyDescent="0.3">
      <c r="A947"/>
    </row>
    <row r="948" spans="1:1" x14ac:dyDescent="0.3">
      <c r="A948"/>
    </row>
    <row r="949" spans="1:1" x14ac:dyDescent="0.3">
      <c r="A949"/>
    </row>
    <row r="950" spans="1:1" x14ac:dyDescent="0.3">
      <c r="A950"/>
    </row>
    <row r="951" spans="1:1" x14ac:dyDescent="0.3">
      <c r="A951"/>
    </row>
    <row r="952" spans="1:1" x14ac:dyDescent="0.3">
      <c r="A952"/>
    </row>
    <row r="953" spans="1:1" x14ac:dyDescent="0.3">
      <c r="A953"/>
    </row>
    <row r="954" spans="1:1" x14ac:dyDescent="0.3">
      <c r="A954"/>
    </row>
    <row r="955" spans="1:1" x14ac:dyDescent="0.3">
      <c r="A955"/>
    </row>
    <row r="956" spans="1:1" x14ac:dyDescent="0.3">
      <c r="A956"/>
    </row>
    <row r="957" spans="1:1" x14ac:dyDescent="0.3">
      <c r="A957"/>
    </row>
    <row r="958" spans="1:1" x14ac:dyDescent="0.3">
      <c r="A958"/>
    </row>
    <row r="959" spans="1:1" x14ac:dyDescent="0.3">
      <c r="A959"/>
    </row>
    <row r="960" spans="1:1" x14ac:dyDescent="0.3">
      <c r="A960"/>
    </row>
    <row r="961" spans="1:1" x14ac:dyDescent="0.3">
      <c r="A961"/>
    </row>
    <row r="962" spans="1:1" x14ac:dyDescent="0.3">
      <c r="A962"/>
    </row>
    <row r="963" spans="1:1" x14ac:dyDescent="0.3">
      <c r="A963"/>
    </row>
    <row r="964" spans="1:1" x14ac:dyDescent="0.3">
      <c r="A964"/>
    </row>
    <row r="965" spans="1:1" x14ac:dyDescent="0.3">
      <c r="A9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Position Simulator</vt:lpstr>
      <vt:lpstr>norm tables</vt:lpstr>
      <vt:lpstr>school type</vt:lpstr>
      <vt:lpstr>E</vt:lpstr>
      <vt:lpstr>H</vt:lpstr>
      <vt:lpstr>M</vt:lpstr>
      <vt:lpstr>School_Type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</dc:creator>
  <cp:lastModifiedBy>Windows User</cp:lastModifiedBy>
  <cp:lastPrinted>2015-03-09T01:59:26Z</cp:lastPrinted>
  <dcterms:created xsi:type="dcterms:W3CDTF">2013-09-10T16:55:56Z</dcterms:created>
  <dcterms:modified xsi:type="dcterms:W3CDTF">2016-08-22T17:07:50Z</dcterms:modified>
</cp:coreProperties>
</file>